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БЮДЖЕТА'!$A$8:$G$516</definedName>
    <definedName name="_xlnm.Print_Titles" localSheetId="1">'БЕЗ УЧЕТА СЧЕТОВ БЮДЖЕТА'!$8:$8</definedName>
    <definedName name="_xlnm.Print_Area" localSheetId="1">'БЕЗ УЧЕТА СЧЕТОВ БЮДЖЕТА'!$A$1:$AA$518</definedName>
  </definedNames>
  <calcPr fullCalcOnLoad="1"/>
</workbook>
</file>

<file path=xl/sharedStrings.xml><?xml version="1.0" encoding="utf-8"?>
<sst xmlns="http://schemas.openxmlformats.org/spreadsheetml/2006/main" count="2067" uniqueCount="438">
  <si>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</si>
  <si>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</si>
  <si>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</si>
  <si>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</si>
  <si>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</si>
  <si>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</si>
  <si>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</si>
  <si>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</si>
  <si>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</si>
  <si>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</si>
  <si>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</si>
  <si>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</si>
  <si>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</si>
  <si>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</si>
  <si>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</si>
  <si>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</si>
  <si>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</si>
  <si>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</si>
  <si>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</si>
  <si>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</si>
  <si>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</si>
  <si>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</si>
  <si>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</si>
  <si>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</si>
  <si>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</si>
  <si>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</si>
  <si>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</si>
  <si>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</si>
  <si>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</si>
  <si>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</si>
  <si>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</si>
  <si>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</si>
  <si>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</si>
  <si>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</si>
  <si>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</si>
  <si>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</si>
  <si>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</si>
  <si>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</si>
  <si>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</si>
  <si>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</si>
  <si>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</si>
  <si>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</si>
  <si>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</si>
  <si>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</si>
  <si>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</si>
  <si>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</si>
  <si>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</si>
  <si>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</si>
  <si>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</si>
  <si>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</si>
  <si>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</si>
  <si>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</si>
  <si>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</si>
  <si>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</si>
  <si>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</si>
  <si>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</si>
  <si>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</si>
  <si>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</si>
  <si>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</si>
  <si>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</si>
  <si>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</si>
  <si>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</si>
  <si>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</si>
  <si>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</si>
  <si>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</si>
  <si>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</si>
  <si>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</si>
  <si>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</si>
  <si>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</si>
  <si>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</si>
  <si>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</si>
  <si>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</si>
  <si>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</si>
  <si>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</si>
  <si>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</si>
  <si>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</si>
  <si>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</si>
  <si>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</si>
  <si>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</si>
  <si>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</si>
  <si>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</si>
  <si>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</si>
  <si>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</si>
  <si>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</si>
  <si>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</si>
  <si>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</si>
  <si>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</si>
  <si>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</si>
  <si>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</si>
  <si>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</si>
  <si>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</si>
  <si>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</si>
  <si>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</si>
  <si>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</si>
  <si>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</si>
  <si>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</si>
  <si>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</si>
  <si>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</si>
  <si>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</si>
  <si>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</si>
  <si>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</si>
  <si>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</si>
  <si>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</si>
  <si>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</si>
  <si>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</si>
  <si>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</si>
  <si>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</si>
  <si>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</si>
  <si>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</si>
  <si>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</si>
  <si>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</si>
  <si>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</si>
  <si>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</si>
  <si>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</si>
  <si>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</si>
  <si>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</si>
  <si>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</si>
  <si>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</si>
  <si>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</si>
  <si>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</si>
  <si>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</si>
  <si>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</si>
  <si>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</si>
  <si>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</si>
  <si>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</si>
  <si>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</si>
  <si>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</si>
  <si>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</si>
  <si>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</si>
  <si>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</si>
  <si>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</si>
  <si>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</si>
  <si>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</si>
  <si>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</si>
  <si>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</si>
  <si>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</si>
  <si>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</si>
  <si>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</si>
  <si>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</si>
  <si>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</si>
  <si>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</si>
  <si>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</si>
  <si>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</si>
  <si>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</si>
  <si>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</si>
  <si>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</si>
  <si>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</si>
  <si>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</si>
  <si>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</si>
  <si>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</si>
  <si>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</si>
  <si>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</si>
  <si>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</si>
  <si>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</si>
  <si>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</si>
  <si>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</si>
  <si>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</si>
  <si>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</si>
  <si>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</si>
  <si>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</si>
  <si>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</si>
  <si>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</si>
  <si>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</si>
  <si>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</si>
  <si>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</si>
  <si>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</si>
  <si>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</si>
  <si>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</si>
  <si>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</si>
  <si>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</si>
  <si>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</si>
  <si>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</si>
  <si>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</si>
  <si>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</si>
  <si>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</si>
  <si>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</si>
  <si>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</si>
  <si>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</si>
  <si>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</si>
  <si>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</si>
  <si>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</si>
  <si>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</si>
  <si>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</si>
  <si>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</si>
  <si>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</si>
  <si>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</si>
  <si>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</si>
  <si>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</si>
  <si>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</si>
  <si>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</si>
  <si>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</si>
  <si>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</si>
  <si>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</si>
  <si>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</si>
  <si>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</si>
  <si>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</si>
  <si>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</si>
  <si>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</si>
  <si>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</si>
  <si>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</si>
  <si>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</si>
  <si>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</si>
  <si>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</si>
  <si>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</si>
  <si>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</si>
  <si>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</si>
  <si>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</si>
  <si>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</si>
  <si>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</si>
  <si>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</si>
  <si>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</si>
  <si>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</si>
  <si>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</si>
  <si>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</si>
  <si>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</si>
  <si>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</si>
  <si>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</si>
  <si>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</si>
  <si>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</si>
  <si>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</si>
  <si>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</si>
  <si>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</si>
  <si>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</si>
  <si>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</si>
  <si>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</si>
  <si>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</si>
  <si>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</si>
  <si>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</si>
  <si>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</si>
  <si>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</si>
  <si>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</si>
  <si>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</si>
  <si>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</si>
  <si>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</si>
  <si>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</si>
  <si>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</si>
  <si>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</si>
  <si>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</si>
  <si>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</si>
  <si>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</si>
  <si>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</si>
  <si>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</si>
  <si>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</si>
  <si>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</si>
  <si>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</si>
  <si>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</si>
  <si>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</si>
  <si>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</si>
  <si>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</si>
  <si>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</si>
  <si>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</si>
  <si>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</si>
  <si>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</si>
  <si>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</si>
  <si>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</si>
  <si>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</si>
  <si>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</si>
  <si>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</si>
  <si>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</si>
  <si>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</si>
  <si>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</si>
  <si>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</si>
  <si>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</si>
  <si>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</si>
  <si>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</si>
  <si>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</si>
  <si>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</si>
  <si>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</si>
  <si>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</si>
  <si>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</si>
  <si>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</si>
  <si>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</si>
  <si>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</si>
  <si>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</si>
  <si>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</si>
  <si>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</si>
  <si>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</si>
  <si>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</si>
  <si>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</si>
  <si>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</si>
  <si>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</si>
  <si>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</si>
  <si>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</si>
  <si>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</si>
  <si>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</si>
  <si>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</si>
  <si>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</si>
  <si>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</si>
  <si>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</si>
  <si>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</si>
  <si>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</si>
  <si>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</si>
  <si>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</si>
  <si>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</si>
  <si>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</si>
  <si>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</si>
  <si>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</si>
  <si>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</si>
  <si>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</si>
  <si>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</si>
  <si>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</si>
  <si>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</si>
  <si>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</si>
  <si>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</si>
  <si>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</si>
  <si>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</si>
  <si>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</si>
  <si>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</si>
  <si>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</si>
  <si>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</si>
  <si>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</si>
  <si>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</si>
  <si>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</si>
  <si>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</si>
  <si>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</si>
  <si>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</si>
  <si>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</si>
  <si>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</si>
  <si>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</si>
  <si>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</si>
  <si>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</si>
  <si>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</si>
  <si>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</si>
  <si>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</si>
  <si>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</si>
  <si>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</si>
  <si>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</si>
  <si>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</si>
  <si>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</si>
  <si>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</si>
  <si>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</si>
  <si>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</si>
  <si>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</si>
  <si>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</si>
  <si>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</si>
  <si>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</si>
  <si>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</si>
  <si>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</si>
  <si>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</si>
  <si>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</si>
  <si>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</si>
  <si>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</si>
  <si>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</si>
  <si>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</si>
  <si>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</si>
  <si>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</si>
  <si>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</si>
  <si>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</si>
  <si>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</si>
  <si>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</si>
  <si>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</si>
  <si>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</si>
  <si>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</si>
  <si>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</si>
  <si>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</si>
  <si>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</si>
  <si>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</si>
  <si>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</si>
  <si>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</si>
  <si>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</si>
  <si>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</si>
  <si>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</si>
  <si>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</si>
  <si>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</si>
  <si>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</si>
  <si>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</si>
  <si>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</si>
  <si>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</si>
  <si>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</si>
  <si>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</si>
  <si>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</si>
  <si>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</si>
  <si>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</si>
  <si>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</si>
  <si>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</si>
  <si>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</si>
  <si>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</si>
  <si>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</si>
  <si>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</si>
  <si>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</si>
  <si>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</si>
  <si>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</si>
  <si>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</si>
  <si>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</si>
  <si>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</si>
  <si>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</si>
  <si>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</si>
  <si>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</si>
  <si>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</si>
  <si>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</si>
  <si>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</si>
  <si>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</si>
  <si>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</si>
  <si>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</si>
  <si>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</si>
  <si>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</si>
  <si>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</si>
  <si>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</si>
  <si>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</si>
  <si>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</si>
  <si>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</si>
  <si>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</si>
  <si>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</si>
  <si>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</si>
  <si>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</si>
  <si>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</si>
  <si>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</si>
  <si>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</si>
  <si>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</si>
  <si>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</si>
  <si>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</si>
  <si>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</si>
  <si>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</si>
  <si>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</si>
  <si>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</si>
  <si>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</si>
  <si>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</si>
  <si>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</si>
  <si>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</si>
  <si>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</si>
  <si>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</si>
  <si>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</si>
  <si>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</si>
  <si>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</si>
  <si>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</si>
  <si>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</si>
  <si>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</si>
  <si>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</si>
  <si>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</si>
  <si>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</si>
  <si>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</si>
  <si>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</si>
  <si>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</si>
  <si>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тыс.руб.</t>
  </si>
  <si>
    <t>Исполнено</t>
  </si>
  <si>
    <t>% Исполнения</t>
  </si>
  <si>
    <t>Приложение 3 к решению Думы</t>
  </si>
  <si>
    <t>района № 299 от 27.09.2018г.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</si>
</sst>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20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10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34" borderId="19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19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19" xfId="0" applyNumberFormat="1" applyFont="1" applyFill="1" applyBorder="1" applyAlignment="1">
      <alignment horizontal="center" vertical="center" shrinkToFit="1"/>
    </xf>
    <xf numFmtId="168" fontId="2" fillId="34" borderId="19" xfId="0" applyNumberFormat="1" applyFont="1" applyFill="1" applyBorder="1" applyAlignment="1">
      <alignment horizontal="center" vertical="center" wrapText="1" shrinkToFit="1"/>
    </xf>
    <xf numFmtId="4" fontId="7" fillId="35" borderId="19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4" fontId="2" fillId="37" borderId="19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0" fillId="39" borderId="24" xfId="0" applyFont="1" applyFill="1" applyBorder="1" applyAlignment="1">
      <alignment horizontal="center" vertical="center" wrapText="1"/>
    </xf>
    <xf numFmtId="49" fontId="10" fillId="39" borderId="25" xfId="0" applyNumberFormat="1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19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169" fontId="5" fillId="38" borderId="0" xfId="0" applyNumberFormat="1" applyFont="1" applyFill="1" applyBorder="1" applyAlignment="1">
      <alignment horizontal="center" vertical="center" shrinkToFit="1"/>
    </xf>
    <xf numFmtId="2" fontId="4" fillId="41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4" fontId="10" fillId="40" borderId="21" xfId="0" applyNumberFormat="1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4" fontId="2" fillId="40" borderId="19" xfId="0" applyNumberFormat="1" applyFont="1" applyFill="1" applyBorder="1" applyAlignment="1">
      <alignment horizontal="center" vertical="center" shrinkToFit="1"/>
    </xf>
    <xf numFmtId="4" fontId="2" fillId="40" borderId="17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wrapText="1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4" fontId="2" fillId="12" borderId="19" xfId="0" applyNumberFormat="1" applyFont="1" applyFill="1" applyBorder="1" applyAlignment="1">
      <alignment horizontal="center" vertical="center" shrinkToFit="1"/>
    </xf>
    <xf numFmtId="4" fontId="2" fillId="12" borderId="17" xfId="0" applyNumberFormat="1" applyFont="1" applyFill="1" applyBorder="1" applyAlignment="1">
      <alignment horizontal="center" vertical="center" shrinkToFit="1"/>
    </xf>
    <xf numFmtId="168" fontId="2" fillId="12" borderId="19" xfId="0" applyNumberFormat="1" applyFont="1" applyFill="1" applyBorder="1" applyAlignment="1">
      <alignment horizontal="center" vertical="center" wrapText="1"/>
    </xf>
    <xf numFmtId="4" fontId="10" fillId="12" borderId="21" xfId="0" applyNumberFormat="1" applyFont="1" applyFill="1" applyBorder="1" applyAlignment="1">
      <alignment horizontal="center" vertical="center" wrapText="1"/>
    </xf>
    <xf numFmtId="169" fontId="2" fillId="12" borderId="10" xfId="0" applyNumberFormat="1" applyFont="1" applyFill="1" applyBorder="1" applyAlignment="1">
      <alignment horizontal="center" vertical="center" shrinkToFit="1"/>
    </xf>
    <xf numFmtId="169" fontId="5" fillId="36" borderId="19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shrinkToFit="1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10" fillId="33" borderId="21" xfId="0" applyNumberFormat="1" applyFont="1" applyFill="1" applyBorder="1" applyAlignment="1">
      <alignment horizontal="center" vertical="center" wrapTex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5" fillId="12" borderId="19" xfId="0" applyNumberFormat="1" applyFont="1" applyFill="1" applyBorder="1" applyAlignment="1">
      <alignment horizontal="center" vertical="center" shrinkToFit="1"/>
    </xf>
    <xf numFmtId="169" fontId="5" fillId="12" borderId="17" xfId="0" applyNumberFormat="1" applyFont="1" applyFill="1" applyBorder="1" applyAlignment="1">
      <alignment horizontal="center" vertical="center" shrinkToFit="1"/>
    </xf>
    <xf numFmtId="169" fontId="2" fillId="12" borderId="19" xfId="0" applyNumberFormat="1" applyFont="1" applyFill="1" applyBorder="1" applyAlignment="1">
      <alignment horizontal="center" vertical="center" wrapText="1"/>
    </xf>
    <xf numFmtId="169" fontId="10" fillId="12" borderId="21" xfId="0" applyNumberFormat="1" applyFont="1" applyFill="1" applyBorder="1" applyAlignment="1">
      <alignment horizontal="center" vertical="center" wrapText="1"/>
    </xf>
    <xf numFmtId="169" fontId="2" fillId="38" borderId="10" xfId="60" applyNumberFormat="1" applyFont="1" applyFill="1" applyBorder="1" applyAlignment="1">
      <alignment horizontal="center" vertical="center" shrinkToFit="1"/>
    </xf>
    <xf numFmtId="173" fontId="2" fillId="12" borderId="10" xfId="0" applyNumberFormat="1" applyFont="1" applyFill="1" applyBorder="1" applyAlignment="1">
      <alignment horizontal="center" vertical="center" shrinkToFit="1"/>
    </xf>
    <xf numFmtId="173" fontId="5" fillId="12" borderId="19" xfId="0" applyNumberFormat="1" applyFont="1" applyFill="1" applyBorder="1" applyAlignment="1">
      <alignment horizontal="center" vertical="center" shrinkToFit="1"/>
    </xf>
    <xf numFmtId="173" fontId="5" fillId="12" borderId="17" xfId="0" applyNumberFormat="1" applyFont="1" applyFill="1" applyBorder="1" applyAlignment="1">
      <alignment horizontal="center" vertical="center" shrinkToFit="1"/>
    </xf>
    <xf numFmtId="173" fontId="2" fillId="12" borderId="19" xfId="0" applyNumberFormat="1" applyFont="1" applyFill="1" applyBorder="1" applyAlignment="1">
      <alignment horizontal="center" vertical="center" wrapText="1"/>
    </xf>
    <xf numFmtId="173" fontId="10" fillId="12" borderId="21" xfId="0" applyNumberFormat="1" applyFont="1" applyFill="1" applyBorder="1" applyAlignment="1">
      <alignment horizontal="center" vertical="center" wrapText="1"/>
    </xf>
    <xf numFmtId="169" fontId="5" fillId="36" borderId="13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wrapText="1" shrinkToFit="1"/>
    </xf>
    <xf numFmtId="169" fontId="2" fillId="12" borderId="17" xfId="0" applyNumberFormat="1" applyFont="1" applyFill="1" applyBorder="1" applyAlignment="1">
      <alignment horizontal="center" vertical="center" wrapText="1" shrinkToFit="1"/>
    </xf>
    <xf numFmtId="169" fontId="2" fillId="35" borderId="17" xfId="0" applyNumberFormat="1" applyFont="1" applyFill="1" applyBorder="1" applyAlignment="1">
      <alignment horizontal="center" vertical="center" wrapText="1" shrinkToFit="1"/>
    </xf>
    <xf numFmtId="169" fontId="7" fillId="35" borderId="17" xfId="0" applyNumberFormat="1" applyFont="1" applyFill="1" applyBorder="1" applyAlignment="1">
      <alignment horizontal="center" vertical="center" wrapText="1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4" borderId="23" xfId="0" applyNumberFormat="1" applyFont="1" applyFill="1" applyBorder="1" applyAlignment="1">
      <alignment horizontal="center" vertical="center" wrapTex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7" fillId="12" borderId="17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7" fillId="35" borderId="13" xfId="0" applyNumberFormat="1" applyFont="1" applyFill="1" applyBorder="1" applyAlignment="1">
      <alignment horizontal="center" vertical="center" shrinkToFit="1"/>
    </xf>
    <xf numFmtId="169" fontId="7" fillId="40" borderId="13" xfId="0" applyNumberFormat="1" applyFont="1" applyFill="1" applyBorder="1" applyAlignment="1">
      <alignment horizontal="center" vertical="center" shrinkToFit="1"/>
    </xf>
    <xf numFmtId="169" fontId="7" fillId="40" borderId="17" xfId="0" applyNumberFormat="1" applyFont="1" applyFill="1" applyBorder="1" applyAlignment="1">
      <alignment horizontal="center" vertical="center" wrapText="1" shrinkToFit="1"/>
    </xf>
    <xf numFmtId="169" fontId="10" fillId="40" borderId="21" xfId="0" applyNumberFormat="1" applyFont="1" applyFill="1" applyBorder="1" applyAlignment="1">
      <alignment horizontal="center" vertical="center" wrapTex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wrapText="1" shrinkToFit="1"/>
    </xf>
    <xf numFmtId="169" fontId="2" fillId="34" borderId="19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19" xfId="0" applyNumberFormat="1" applyFont="1" applyFill="1" applyBorder="1" applyAlignment="1">
      <alignment horizontal="center" vertical="center" shrinkToFit="1"/>
    </xf>
    <xf numFmtId="169" fontId="2" fillId="40" borderId="13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wrapText="1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4" borderId="19" xfId="0" applyNumberFormat="1" applyFont="1" applyFill="1" applyBorder="1" applyAlignment="1">
      <alignment horizontal="center" vertical="center" wrapText="1" shrinkToFi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0" borderId="23" xfId="0" applyNumberFormat="1" applyFont="1" applyBorder="1" applyAlignment="1">
      <alignment horizontal="center" vertical="center" wrapText="1"/>
    </xf>
    <xf numFmtId="169" fontId="2" fillId="40" borderId="10" xfId="60" applyNumberFormat="1" applyFont="1" applyFill="1" applyBorder="1" applyAlignment="1">
      <alignment horizontal="center" vertical="center" shrinkToFit="1"/>
    </xf>
    <xf numFmtId="169" fontId="10" fillId="40" borderId="12" xfId="0" applyNumberFormat="1" applyFont="1" applyFill="1" applyBorder="1" applyAlignment="1">
      <alignment horizontal="center" vertical="center" wrapText="1"/>
    </xf>
    <xf numFmtId="169" fontId="10" fillId="40" borderId="22" xfId="0" applyNumberFormat="1" applyFont="1" applyFill="1" applyBorder="1" applyAlignment="1">
      <alignment horizontal="center" vertical="center" wrapText="1"/>
    </xf>
    <xf numFmtId="169" fontId="10" fillId="39" borderId="12" xfId="60" applyNumberFormat="1" applyFont="1" applyFill="1" applyBorder="1" applyAlignment="1">
      <alignment horizontal="center" vertical="center" wrapText="1"/>
    </xf>
    <xf numFmtId="169" fontId="5" fillId="36" borderId="10" xfId="6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6" borderId="10" xfId="6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wrapText="1"/>
    </xf>
    <xf numFmtId="169" fontId="7" fillId="35" borderId="19" xfId="0" applyNumberFormat="1" applyFont="1" applyFill="1" applyBorder="1" applyAlignment="1">
      <alignment horizontal="center" vertical="center" wrapText="1" shrinkToFit="1"/>
    </xf>
    <xf numFmtId="169" fontId="2" fillId="12" borderId="19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wrapText="1" shrinkToFit="1"/>
    </xf>
    <xf numFmtId="169" fontId="2" fillId="37" borderId="11" xfId="0" applyNumberFormat="1" applyFont="1" applyFill="1" applyBorder="1" applyAlignment="1">
      <alignment horizontal="center" vertical="center" shrinkToFit="1"/>
    </xf>
    <xf numFmtId="169" fontId="2" fillId="37" borderId="17" xfId="0" applyNumberFormat="1" applyFont="1" applyFill="1" applyBorder="1" applyAlignment="1">
      <alignment horizontal="center" vertical="center" shrinkToFit="1"/>
    </xf>
    <xf numFmtId="169" fontId="2" fillId="37" borderId="19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12" borderId="11" xfId="0" applyNumberFormat="1" applyFont="1" applyFill="1" applyBorder="1" applyAlignment="1">
      <alignment horizontal="center" vertical="center" shrinkToFit="1"/>
    </xf>
    <xf numFmtId="169" fontId="2" fillId="12" borderId="23" xfId="0" applyNumberFormat="1" applyFont="1" applyFill="1" applyBorder="1" applyAlignment="1">
      <alignment horizontal="center" vertical="center" wrapText="1"/>
    </xf>
    <xf numFmtId="4" fontId="2" fillId="12" borderId="11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168" fontId="2" fillId="12" borderId="23" xfId="0" applyNumberFormat="1" applyFont="1" applyFill="1" applyBorder="1" applyAlignment="1">
      <alignment horizontal="center" vertical="center" wrapText="1"/>
    </xf>
    <xf numFmtId="4" fontId="13" fillId="0" borderId="0" xfId="60" applyNumberFormat="1" applyFont="1" applyAlignment="1">
      <alignment horizontal="center" vertical="center"/>
    </xf>
    <xf numFmtId="4" fontId="13" fillId="40" borderId="0" xfId="6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24"/>
  <sheetViews>
    <sheetView showGridLines="0" tabSelected="1" zoomScalePageLayoutView="0" workbookViewId="0" topLeftCell="A1">
      <selection activeCell="A5" sqref="A5:V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49" hidden="1" customWidth="1"/>
    <col min="25" max="25" width="11.875" style="44" hidden="1" customWidth="1"/>
    <col min="26" max="26" width="15.25390625" style="2" customWidth="1"/>
    <col min="27" max="27" width="13.875" style="2" customWidth="1"/>
    <col min="28" max="28" width="9.125" style="2" customWidth="1"/>
    <col min="29" max="29" width="14.375" style="237" customWidth="1"/>
    <col min="30" max="16384" width="9.125" style="2" customWidth="1"/>
  </cols>
  <sheetData>
    <row r="2" spans="2:23" ht="15.75">
      <c r="B2" s="241" t="s">
        <v>436</v>
      </c>
      <c r="C2" s="241"/>
      <c r="D2" s="241"/>
      <c r="E2" s="241"/>
      <c r="F2" s="241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2:23" ht="15.75">
      <c r="B3" s="241" t="s">
        <v>251</v>
      </c>
      <c r="C3" s="241"/>
      <c r="D3" s="241"/>
      <c r="E3" s="241"/>
      <c r="F3" s="241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2:23" ht="15.75">
      <c r="B4" s="241" t="s">
        <v>437</v>
      </c>
      <c r="C4" s="241"/>
      <c r="D4" s="241"/>
      <c r="E4" s="241"/>
      <c r="F4" s="24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5" ht="30.75" customHeight="1">
      <c r="A5" s="240" t="s">
        <v>90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X5" s="2"/>
      <c r="Y5" s="2"/>
    </row>
    <row r="6" spans="1:25" ht="57" customHeight="1">
      <c r="A6" s="239" t="s">
        <v>395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X6" s="2"/>
      <c r="Y6" s="2"/>
    </row>
    <row r="7" spans="1:27" ht="16.5" thickBot="1">
      <c r="A7" s="47"/>
      <c r="B7" s="47"/>
      <c r="C7" s="47"/>
      <c r="D7" s="47"/>
      <c r="E7" s="47"/>
      <c r="F7" s="47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Y7" s="52" t="s">
        <v>84</v>
      </c>
      <c r="AA7" s="143" t="s">
        <v>433</v>
      </c>
    </row>
    <row r="8" spans="1:27" ht="48" thickBot="1">
      <c r="A8" s="34" t="s">
        <v>0</v>
      </c>
      <c r="B8" s="34" t="s">
        <v>59</v>
      </c>
      <c r="C8" s="34" t="s">
        <v>1</v>
      </c>
      <c r="D8" s="34" t="s">
        <v>2</v>
      </c>
      <c r="E8" s="34" t="s">
        <v>3</v>
      </c>
      <c r="F8" s="35" t="s">
        <v>4</v>
      </c>
      <c r="G8" s="34" t="s">
        <v>23</v>
      </c>
      <c r="H8" s="23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23</v>
      </c>
      <c r="W8" s="39" t="s">
        <v>23</v>
      </c>
      <c r="X8" s="53" t="s">
        <v>86</v>
      </c>
      <c r="Y8" s="45" t="s">
        <v>85</v>
      </c>
      <c r="Z8" s="144" t="s">
        <v>434</v>
      </c>
      <c r="AA8" s="145" t="s">
        <v>435</v>
      </c>
    </row>
    <row r="9" spans="1:27" ht="29.25" thickBot="1">
      <c r="A9" s="91" t="s">
        <v>60</v>
      </c>
      <c r="B9" s="92">
        <v>951</v>
      </c>
      <c r="C9" s="92" t="s">
        <v>61</v>
      </c>
      <c r="D9" s="92" t="s">
        <v>260</v>
      </c>
      <c r="E9" s="92" t="s">
        <v>5</v>
      </c>
      <c r="F9" s="93"/>
      <c r="G9" s="121">
        <f>G10+G174+G180+G187+G232+G285+G307+G339+G360+G371+G384+G390</f>
        <v>192045.9121</v>
      </c>
      <c r="H9" s="28" t="e">
        <f aca="true" t="shared" si="0" ref="H9:X9">H10+H161+H181+H187+H228+H293+H317+H348+H361+H375+H386+H391</f>
        <v>#REF!</v>
      </c>
      <c r="I9" s="28" t="e">
        <f t="shared" si="0"/>
        <v>#REF!</v>
      </c>
      <c r="J9" s="28" t="e">
        <f t="shared" si="0"/>
        <v>#REF!</v>
      </c>
      <c r="K9" s="28" t="e">
        <f t="shared" si="0"/>
        <v>#REF!</v>
      </c>
      <c r="L9" s="28" t="e">
        <f t="shared" si="0"/>
        <v>#REF!</v>
      </c>
      <c r="M9" s="28" t="e">
        <f t="shared" si="0"/>
        <v>#REF!</v>
      </c>
      <c r="N9" s="28" t="e">
        <f t="shared" si="0"/>
        <v>#REF!</v>
      </c>
      <c r="O9" s="28" t="e">
        <f t="shared" si="0"/>
        <v>#REF!</v>
      </c>
      <c r="P9" s="28" t="e">
        <f t="shared" si="0"/>
        <v>#REF!</v>
      </c>
      <c r="Q9" s="28" t="e">
        <f t="shared" si="0"/>
        <v>#REF!</v>
      </c>
      <c r="R9" s="28" t="e">
        <f t="shared" si="0"/>
        <v>#REF!</v>
      </c>
      <c r="S9" s="28" t="e">
        <f t="shared" si="0"/>
        <v>#REF!</v>
      </c>
      <c r="T9" s="28" t="e">
        <f t="shared" si="0"/>
        <v>#REF!</v>
      </c>
      <c r="U9" s="28" t="e">
        <f t="shared" si="0"/>
        <v>#REF!</v>
      </c>
      <c r="V9" s="28" t="e">
        <f t="shared" si="0"/>
        <v>#REF!</v>
      </c>
      <c r="W9" s="28" t="e">
        <f t="shared" si="0"/>
        <v>#REF!</v>
      </c>
      <c r="X9" s="55" t="e">
        <f t="shared" si="0"/>
        <v>#REF!</v>
      </c>
      <c r="Y9" s="54" t="e">
        <f aca="true" t="shared" si="1" ref="Y9:Y19">X9/G9*100</f>
        <v>#REF!</v>
      </c>
      <c r="Z9" s="121">
        <f>Z10+Z174+Z180+Z187+Z232+Z285+Z307+Z339+Z360+Z371+Z384+Z390</f>
        <v>77694.78099999999</v>
      </c>
      <c r="AA9" s="147">
        <f>Z9/G9*100</f>
        <v>40.45635762324565</v>
      </c>
    </row>
    <row r="10" spans="1:27" ht="18.75" customHeight="1" outlineLevel="2" thickBot="1">
      <c r="A10" s="95" t="s">
        <v>54</v>
      </c>
      <c r="B10" s="18">
        <v>951</v>
      </c>
      <c r="C10" s="14" t="s">
        <v>53</v>
      </c>
      <c r="D10" s="14" t="s">
        <v>260</v>
      </c>
      <c r="E10" s="14" t="s">
        <v>5</v>
      </c>
      <c r="F10" s="14"/>
      <c r="G10" s="122">
        <f>G11+G19+G43+G63+G79+G84+G57+G73</f>
        <v>70494.60100000001</v>
      </c>
      <c r="H10" s="29" t="e">
        <f>H11+H22+H45+#REF!+H64+#REF!+H79+H83</f>
        <v>#REF!</v>
      </c>
      <c r="I10" s="29" t="e">
        <f>I11+I22+I45+#REF!+I64+#REF!+I79+I83</f>
        <v>#REF!</v>
      </c>
      <c r="J10" s="29" t="e">
        <f>J11+J22+J45+#REF!+J64+#REF!+J79+J83</f>
        <v>#REF!</v>
      </c>
      <c r="K10" s="29" t="e">
        <f>K11+K22+K45+#REF!+K64+#REF!+K79+K83</f>
        <v>#REF!</v>
      </c>
      <c r="L10" s="29" t="e">
        <f>L11+L22+L45+#REF!+L64+#REF!+L79+L83</f>
        <v>#REF!</v>
      </c>
      <c r="M10" s="29" t="e">
        <f>M11+M22+M45+#REF!+M64+#REF!+M79+M83</f>
        <v>#REF!</v>
      </c>
      <c r="N10" s="29" t="e">
        <f>N11+N22+N45+#REF!+N64+#REF!+N79+N83</f>
        <v>#REF!</v>
      </c>
      <c r="O10" s="29" t="e">
        <f>O11+O22+O45+#REF!+O64+#REF!+O79+O83</f>
        <v>#REF!</v>
      </c>
      <c r="P10" s="29" t="e">
        <f>P11+P22+P45+#REF!+P64+#REF!+P79+P83</f>
        <v>#REF!</v>
      </c>
      <c r="Q10" s="29" t="e">
        <f>Q11+Q22+Q45+#REF!+Q64+#REF!+Q79+Q83</f>
        <v>#REF!</v>
      </c>
      <c r="R10" s="29" t="e">
        <f>R11+R22+R45+#REF!+R64+#REF!+R79+R83</f>
        <v>#REF!</v>
      </c>
      <c r="S10" s="29" t="e">
        <f>S11+S22+S45+#REF!+S64+#REF!+S79+S83</f>
        <v>#REF!</v>
      </c>
      <c r="T10" s="29" t="e">
        <f>T11+T22+T45+#REF!+T64+#REF!+T79+T83</f>
        <v>#REF!</v>
      </c>
      <c r="U10" s="29" t="e">
        <f>U11+U22+U45+#REF!+U64+#REF!+U79+U83</f>
        <v>#REF!</v>
      </c>
      <c r="V10" s="29" t="e">
        <f>V11+V22+V45+#REF!+V64+#REF!+V79+V83</f>
        <v>#REF!</v>
      </c>
      <c r="W10" s="29" t="e">
        <f>W11+W22+W45+#REF!+W64+#REF!+W79+W83</f>
        <v>#REF!</v>
      </c>
      <c r="X10" s="56" t="e">
        <f>X11+X22+X45+#REF!+X64+#REF!+X79+X83</f>
        <v>#REF!</v>
      </c>
      <c r="Y10" s="54" t="e">
        <f t="shared" si="1"/>
        <v>#REF!</v>
      </c>
      <c r="Z10" s="122">
        <f>Z11+Z19+Z43+Z63+Z79+Z84+Z57+Z73</f>
        <v>38927.28599999999</v>
      </c>
      <c r="AA10" s="147">
        <f aca="true" t="shared" si="2" ref="AA10:AA70">Z10/G10*100</f>
        <v>55.22023736257474</v>
      </c>
    </row>
    <row r="11" spans="1:27" ht="32.25" customHeight="1" outlineLevel="3" thickBot="1">
      <c r="A11" s="96" t="s">
        <v>24</v>
      </c>
      <c r="B11" s="110">
        <v>951</v>
      </c>
      <c r="C11" s="97" t="s">
        <v>6</v>
      </c>
      <c r="D11" s="97" t="s">
        <v>260</v>
      </c>
      <c r="E11" s="97" t="s">
        <v>5</v>
      </c>
      <c r="F11" s="97"/>
      <c r="G11" s="231">
        <f>G12</f>
        <v>1850.2</v>
      </c>
      <c r="H11" s="191">
        <f aca="true" t="shared" si="3" ref="H11:X11">H12</f>
        <v>1204.8</v>
      </c>
      <c r="I11" s="191">
        <f t="shared" si="3"/>
        <v>1204.8</v>
      </c>
      <c r="J11" s="191">
        <f t="shared" si="3"/>
        <v>1204.8</v>
      </c>
      <c r="K11" s="191">
        <f t="shared" si="3"/>
        <v>1204.8</v>
      </c>
      <c r="L11" s="191">
        <f t="shared" si="3"/>
        <v>1204.8</v>
      </c>
      <c r="M11" s="191">
        <f t="shared" si="3"/>
        <v>1204.8</v>
      </c>
      <c r="N11" s="191">
        <f t="shared" si="3"/>
        <v>1204.8</v>
      </c>
      <c r="O11" s="191">
        <f t="shared" si="3"/>
        <v>1204.8</v>
      </c>
      <c r="P11" s="191">
        <f t="shared" si="3"/>
        <v>1204.8</v>
      </c>
      <c r="Q11" s="191">
        <f t="shared" si="3"/>
        <v>1204.8</v>
      </c>
      <c r="R11" s="191">
        <f t="shared" si="3"/>
        <v>1204.8</v>
      </c>
      <c r="S11" s="191">
        <f t="shared" si="3"/>
        <v>1204.8</v>
      </c>
      <c r="T11" s="191">
        <f t="shared" si="3"/>
        <v>1204.8</v>
      </c>
      <c r="U11" s="191">
        <f t="shared" si="3"/>
        <v>1204.8</v>
      </c>
      <c r="V11" s="191">
        <f t="shared" si="3"/>
        <v>1204.8</v>
      </c>
      <c r="W11" s="191">
        <f t="shared" si="3"/>
        <v>1204.8</v>
      </c>
      <c r="X11" s="201">
        <f t="shared" si="3"/>
        <v>1147.63638</v>
      </c>
      <c r="Y11" s="170">
        <f t="shared" si="1"/>
        <v>62.02769322235433</v>
      </c>
      <c r="Z11" s="231">
        <f>Z12</f>
        <v>1140.397</v>
      </c>
      <c r="AA11" s="147">
        <f t="shared" si="2"/>
        <v>61.63641768457464</v>
      </c>
    </row>
    <row r="12" spans="1:27" ht="34.5" customHeight="1" outlineLevel="3" thickBot="1">
      <c r="A12" s="98" t="s">
        <v>135</v>
      </c>
      <c r="B12" s="19">
        <v>951</v>
      </c>
      <c r="C12" s="9" t="s">
        <v>6</v>
      </c>
      <c r="D12" s="9" t="s">
        <v>261</v>
      </c>
      <c r="E12" s="9" t="s">
        <v>5</v>
      </c>
      <c r="F12" s="9"/>
      <c r="G12" s="123">
        <f>G13</f>
        <v>1850.2</v>
      </c>
      <c r="H12" s="191">
        <f aca="true" t="shared" si="4" ref="H12:X12">H17</f>
        <v>1204.8</v>
      </c>
      <c r="I12" s="191">
        <f t="shared" si="4"/>
        <v>1204.8</v>
      </c>
      <c r="J12" s="191">
        <f t="shared" si="4"/>
        <v>1204.8</v>
      </c>
      <c r="K12" s="191">
        <f t="shared" si="4"/>
        <v>1204.8</v>
      </c>
      <c r="L12" s="191">
        <f t="shared" si="4"/>
        <v>1204.8</v>
      </c>
      <c r="M12" s="191">
        <f t="shared" si="4"/>
        <v>1204.8</v>
      </c>
      <c r="N12" s="191">
        <f t="shared" si="4"/>
        <v>1204.8</v>
      </c>
      <c r="O12" s="191">
        <f t="shared" si="4"/>
        <v>1204.8</v>
      </c>
      <c r="P12" s="191">
        <f t="shared" si="4"/>
        <v>1204.8</v>
      </c>
      <c r="Q12" s="191">
        <f t="shared" si="4"/>
        <v>1204.8</v>
      </c>
      <c r="R12" s="191">
        <f t="shared" si="4"/>
        <v>1204.8</v>
      </c>
      <c r="S12" s="191">
        <f t="shared" si="4"/>
        <v>1204.8</v>
      </c>
      <c r="T12" s="191">
        <f t="shared" si="4"/>
        <v>1204.8</v>
      </c>
      <c r="U12" s="191">
        <f t="shared" si="4"/>
        <v>1204.8</v>
      </c>
      <c r="V12" s="191">
        <f t="shared" si="4"/>
        <v>1204.8</v>
      </c>
      <c r="W12" s="191">
        <f t="shared" si="4"/>
        <v>1204.8</v>
      </c>
      <c r="X12" s="201">
        <f t="shared" si="4"/>
        <v>1147.63638</v>
      </c>
      <c r="Y12" s="170">
        <f t="shared" si="1"/>
        <v>62.02769322235433</v>
      </c>
      <c r="Z12" s="123">
        <f>Z13</f>
        <v>1140.397</v>
      </c>
      <c r="AA12" s="147">
        <f t="shared" si="2"/>
        <v>61.63641768457464</v>
      </c>
    </row>
    <row r="13" spans="1:27" ht="36" customHeight="1" outlineLevel="3" thickBot="1">
      <c r="A13" s="98" t="s">
        <v>136</v>
      </c>
      <c r="B13" s="19">
        <v>951</v>
      </c>
      <c r="C13" s="9" t="s">
        <v>6</v>
      </c>
      <c r="D13" s="9" t="s">
        <v>262</v>
      </c>
      <c r="E13" s="9" t="s">
        <v>5</v>
      </c>
      <c r="F13" s="9"/>
      <c r="G13" s="123">
        <f>G14</f>
        <v>1850.2</v>
      </c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201"/>
      <c r="Y13" s="170"/>
      <c r="Z13" s="123">
        <f>Z14</f>
        <v>1140.397</v>
      </c>
      <c r="AA13" s="147">
        <f t="shared" si="2"/>
        <v>61.63641768457464</v>
      </c>
    </row>
    <row r="14" spans="1:27" ht="20.25" customHeight="1" outlineLevel="3" thickBot="1">
      <c r="A14" s="84" t="s">
        <v>137</v>
      </c>
      <c r="B14" s="80">
        <v>951</v>
      </c>
      <c r="C14" s="81" t="s">
        <v>6</v>
      </c>
      <c r="D14" s="81" t="s">
        <v>263</v>
      </c>
      <c r="E14" s="81" t="s">
        <v>5</v>
      </c>
      <c r="F14" s="81"/>
      <c r="G14" s="125">
        <f>G15</f>
        <v>1850.2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218"/>
      <c r="Y14" s="170"/>
      <c r="Z14" s="125">
        <f>Z15</f>
        <v>1140.397</v>
      </c>
      <c r="AA14" s="147">
        <f t="shared" si="2"/>
        <v>61.63641768457464</v>
      </c>
    </row>
    <row r="15" spans="1:27" ht="31.5" customHeight="1" outlineLevel="3" thickBot="1">
      <c r="A15" s="5" t="s">
        <v>94</v>
      </c>
      <c r="B15" s="21">
        <v>951</v>
      </c>
      <c r="C15" s="6" t="s">
        <v>6</v>
      </c>
      <c r="D15" s="6" t="s">
        <v>263</v>
      </c>
      <c r="E15" s="6" t="s">
        <v>91</v>
      </c>
      <c r="F15" s="6"/>
      <c r="G15" s="127">
        <f>G16+G17+G18</f>
        <v>1850.2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218"/>
      <c r="Y15" s="170"/>
      <c r="Z15" s="127">
        <f>Z16+Z17+Z18</f>
        <v>1140.397</v>
      </c>
      <c r="AA15" s="147">
        <f t="shared" si="2"/>
        <v>61.63641768457464</v>
      </c>
    </row>
    <row r="16" spans="1:27" ht="20.25" customHeight="1" outlineLevel="3" thickBot="1">
      <c r="A16" s="78" t="s">
        <v>257</v>
      </c>
      <c r="B16" s="82">
        <v>951</v>
      </c>
      <c r="C16" s="83" t="s">
        <v>6</v>
      </c>
      <c r="D16" s="83" t="s">
        <v>263</v>
      </c>
      <c r="E16" s="83" t="s">
        <v>92</v>
      </c>
      <c r="F16" s="83"/>
      <c r="G16" s="124">
        <v>1449.2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218"/>
      <c r="Y16" s="170"/>
      <c r="Z16" s="124">
        <v>885.717</v>
      </c>
      <c r="AA16" s="147">
        <f t="shared" si="2"/>
        <v>61.11765111785813</v>
      </c>
    </row>
    <row r="17" spans="1:27" ht="30.75" customHeight="1" outlineLevel="4" thickBot="1">
      <c r="A17" s="78" t="s">
        <v>259</v>
      </c>
      <c r="B17" s="82">
        <v>951</v>
      </c>
      <c r="C17" s="83" t="s">
        <v>6</v>
      </c>
      <c r="D17" s="83" t="s">
        <v>263</v>
      </c>
      <c r="E17" s="83" t="s">
        <v>93</v>
      </c>
      <c r="F17" s="83"/>
      <c r="G17" s="124">
        <v>1</v>
      </c>
      <c r="H17" s="196">
        <f aca="true" t="shared" si="5" ref="H17:X17">H19</f>
        <v>1204.8</v>
      </c>
      <c r="I17" s="196">
        <f t="shared" si="5"/>
        <v>1204.8</v>
      </c>
      <c r="J17" s="196">
        <f t="shared" si="5"/>
        <v>1204.8</v>
      </c>
      <c r="K17" s="196">
        <f t="shared" si="5"/>
        <v>1204.8</v>
      </c>
      <c r="L17" s="196">
        <f t="shared" si="5"/>
        <v>1204.8</v>
      </c>
      <c r="M17" s="196">
        <f t="shared" si="5"/>
        <v>1204.8</v>
      </c>
      <c r="N17" s="196">
        <f t="shared" si="5"/>
        <v>1204.8</v>
      </c>
      <c r="O17" s="196">
        <f t="shared" si="5"/>
        <v>1204.8</v>
      </c>
      <c r="P17" s="196">
        <f t="shared" si="5"/>
        <v>1204.8</v>
      </c>
      <c r="Q17" s="196">
        <f t="shared" si="5"/>
        <v>1204.8</v>
      </c>
      <c r="R17" s="196">
        <f t="shared" si="5"/>
        <v>1204.8</v>
      </c>
      <c r="S17" s="196">
        <f t="shared" si="5"/>
        <v>1204.8</v>
      </c>
      <c r="T17" s="196">
        <f t="shared" si="5"/>
        <v>1204.8</v>
      </c>
      <c r="U17" s="196">
        <f t="shared" si="5"/>
        <v>1204.8</v>
      </c>
      <c r="V17" s="196">
        <f t="shared" si="5"/>
        <v>1204.8</v>
      </c>
      <c r="W17" s="196">
        <f t="shared" si="5"/>
        <v>1204.8</v>
      </c>
      <c r="X17" s="196">
        <f t="shared" si="5"/>
        <v>1147.63638</v>
      </c>
      <c r="Y17" s="170">
        <f t="shared" si="1"/>
        <v>114763.63799999999</v>
      </c>
      <c r="Z17" s="124">
        <v>0</v>
      </c>
      <c r="AA17" s="147">
        <f t="shared" si="2"/>
        <v>0</v>
      </c>
    </row>
    <row r="18" spans="1:27" ht="48" outlineLevel="4" thickBot="1">
      <c r="A18" s="78" t="s">
        <v>252</v>
      </c>
      <c r="B18" s="82">
        <v>951</v>
      </c>
      <c r="C18" s="83" t="s">
        <v>6</v>
      </c>
      <c r="D18" s="83" t="s">
        <v>263</v>
      </c>
      <c r="E18" s="83" t="s">
        <v>253</v>
      </c>
      <c r="F18" s="83"/>
      <c r="G18" s="124">
        <v>400</v>
      </c>
      <c r="H18" s="198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8"/>
      <c r="Y18" s="170"/>
      <c r="Z18" s="124">
        <v>254.68</v>
      </c>
      <c r="AA18" s="147">
        <f t="shared" si="2"/>
        <v>63.67</v>
      </c>
    </row>
    <row r="19" spans="1:27" ht="47.25" customHeight="1" outlineLevel="5" thickBot="1">
      <c r="A19" s="8" t="s">
        <v>25</v>
      </c>
      <c r="B19" s="19">
        <v>951</v>
      </c>
      <c r="C19" s="9" t="s">
        <v>17</v>
      </c>
      <c r="D19" s="9" t="s">
        <v>260</v>
      </c>
      <c r="E19" s="9" t="s">
        <v>5</v>
      </c>
      <c r="F19" s="9"/>
      <c r="G19" s="205">
        <f>G20</f>
        <v>3197.4</v>
      </c>
      <c r="H19" s="215">
        <v>1204.8</v>
      </c>
      <c r="I19" s="127">
        <v>1204.8</v>
      </c>
      <c r="J19" s="127">
        <v>1204.8</v>
      </c>
      <c r="K19" s="127">
        <v>1204.8</v>
      </c>
      <c r="L19" s="127">
        <v>1204.8</v>
      </c>
      <c r="M19" s="127">
        <v>1204.8</v>
      </c>
      <c r="N19" s="127">
        <v>1204.8</v>
      </c>
      <c r="O19" s="127">
        <v>1204.8</v>
      </c>
      <c r="P19" s="127">
        <v>1204.8</v>
      </c>
      <c r="Q19" s="127">
        <v>1204.8</v>
      </c>
      <c r="R19" s="127">
        <v>1204.8</v>
      </c>
      <c r="S19" s="127">
        <v>1204.8</v>
      </c>
      <c r="T19" s="127">
        <v>1204.8</v>
      </c>
      <c r="U19" s="127">
        <v>1204.8</v>
      </c>
      <c r="V19" s="127">
        <v>1204.8</v>
      </c>
      <c r="W19" s="199">
        <v>1204.8</v>
      </c>
      <c r="X19" s="188">
        <v>1147.63638</v>
      </c>
      <c r="Y19" s="170">
        <f t="shared" si="1"/>
        <v>35.892799774817036</v>
      </c>
      <c r="Z19" s="205">
        <f>Z20</f>
        <v>1852.015</v>
      </c>
      <c r="AA19" s="147">
        <f t="shared" si="2"/>
        <v>57.9225308062801</v>
      </c>
    </row>
    <row r="20" spans="1:27" ht="32.25" outlineLevel="5" thickBot="1">
      <c r="A20" s="98" t="s">
        <v>135</v>
      </c>
      <c r="B20" s="19">
        <v>951</v>
      </c>
      <c r="C20" s="9" t="s">
        <v>17</v>
      </c>
      <c r="D20" s="9" t="s">
        <v>261</v>
      </c>
      <c r="E20" s="9" t="s">
        <v>5</v>
      </c>
      <c r="F20" s="9"/>
      <c r="G20" s="205">
        <f>G21</f>
        <v>3197.4</v>
      </c>
      <c r="H20" s="198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69"/>
      <c r="Y20" s="170"/>
      <c r="Z20" s="205">
        <f>Z21</f>
        <v>1852.015</v>
      </c>
      <c r="AA20" s="147">
        <f t="shared" si="2"/>
        <v>57.9225308062801</v>
      </c>
    </row>
    <row r="21" spans="1:27" ht="32.25" outlineLevel="5" thickBot="1">
      <c r="A21" s="98" t="s">
        <v>136</v>
      </c>
      <c r="B21" s="19">
        <v>951</v>
      </c>
      <c r="C21" s="9" t="s">
        <v>17</v>
      </c>
      <c r="D21" s="9" t="s">
        <v>262</v>
      </c>
      <c r="E21" s="9" t="s">
        <v>5</v>
      </c>
      <c r="F21" s="9"/>
      <c r="G21" s="205">
        <f>G22+G35+G41</f>
        <v>3197.4</v>
      </c>
      <c r="H21" s="198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69"/>
      <c r="Y21" s="170"/>
      <c r="Z21" s="205">
        <f>Z22+Z35+Z41</f>
        <v>1852.015</v>
      </c>
      <c r="AA21" s="147">
        <f t="shared" si="2"/>
        <v>57.9225308062801</v>
      </c>
    </row>
    <row r="22" spans="1:27" ht="49.5" customHeight="1" outlineLevel="6" thickBot="1">
      <c r="A22" s="99" t="s">
        <v>204</v>
      </c>
      <c r="B22" s="111">
        <v>951</v>
      </c>
      <c r="C22" s="81" t="s">
        <v>17</v>
      </c>
      <c r="D22" s="81" t="s">
        <v>264</v>
      </c>
      <c r="E22" s="81" t="s">
        <v>5</v>
      </c>
      <c r="F22" s="81"/>
      <c r="G22" s="207">
        <f>G23+G27+G32+G29</f>
        <v>1611</v>
      </c>
      <c r="H22" s="191" t="e">
        <f aca="true" t="shared" si="6" ref="H22:X22">H23</f>
        <v>#REF!</v>
      </c>
      <c r="I22" s="191" t="e">
        <f t="shared" si="6"/>
        <v>#REF!</v>
      </c>
      <c r="J22" s="191" t="e">
        <f t="shared" si="6"/>
        <v>#REF!</v>
      </c>
      <c r="K22" s="191" t="e">
        <f t="shared" si="6"/>
        <v>#REF!</v>
      </c>
      <c r="L22" s="191" t="e">
        <f t="shared" si="6"/>
        <v>#REF!</v>
      </c>
      <c r="M22" s="191" t="e">
        <f t="shared" si="6"/>
        <v>#REF!</v>
      </c>
      <c r="N22" s="191" t="e">
        <f t="shared" si="6"/>
        <v>#REF!</v>
      </c>
      <c r="O22" s="191" t="e">
        <f t="shared" si="6"/>
        <v>#REF!</v>
      </c>
      <c r="P22" s="191" t="e">
        <f t="shared" si="6"/>
        <v>#REF!</v>
      </c>
      <c r="Q22" s="191" t="e">
        <f t="shared" si="6"/>
        <v>#REF!</v>
      </c>
      <c r="R22" s="191" t="e">
        <f t="shared" si="6"/>
        <v>#REF!</v>
      </c>
      <c r="S22" s="191" t="e">
        <f t="shared" si="6"/>
        <v>#REF!</v>
      </c>
      <c r="T22" s="191" t="e">
        <f t="shared" si="6"/>
        <v>#REF!</v>
      </c>
      <c r="U22" s="191" t="e">
        <f t="shared" si="6"/>
        <v>#REF!</v>
      </c>
      <c r="V22" s="191" t="e">
        <f t="shared" si="6"/>
        <v>#REF!</v>
      </c>
      <c r="W22" s="191" t="e">
        <f t="shared" si="6"/>
        <v>#REF!</v>
      </c>
      <c r="X22" s="185" t="e">
        <f t="shared" si="6"/>
        <v>#REF!</v>
      </c>
      <c r="Y22" s="170" t="e">
        <f>X22/G22*100</f>
        <v>#REF!</v>
      </c>
      <c r="Z22" s="207">
        <f>Z23+Z27+Z32+Z29</f>
        <v>967.211</v>
      </c>
      <c r="AA22" s="147">
        <f t="shared" si="2"/>
        <v>60.03792675356922</v>
      </c>
    </row>
    <row r="23" spans="1:27" ht="33" customHeight="1" outlineLevel="6" thickBot="1">
      <c r="A23" s="5" t="s">
        <v>94</v>
      </c>
      <c r="B23" s="21">
        <v>951</v>
      </c>
      <c r="C23" s="6" t="s">
        <v>17</v>
      </c>
      <c r="D23" s="6" t="s">
        <v>264</v>
      </c>
      <c r="E23" s="6" t="s">
        <v>91</v>
      </c>
      <c r="F23" s="6"/>
      <c r="G23" s="214">
        <f>G24+G25+G26</f>
        <v>1506</v>
      </c>
      <c r="H23" s="192" t="e">
        <f>H24+H37+#REF!</f>
        <v>#REF!</v>
      </c>
      <c r="I23" s="192" t="e">
        <f>I24+I37+#REF!</f>
        <v>#REF!</v>
      </c>
      <c r="J23" s="192" t="e">
        <f>J24+J37+#REF!</f>
        <v>#REF!</v>
      </c>
      <c r="K23" s="192" t="e">
        <f>K24+K37+#REF!</f>
        <v>#REF!</v>
      </c>
      <c r="L23" s="192" t="e">
        <f>L24+L37+#REF!</f>
        <v>#REF!</v>
      </c>
      <c r="M23" s="192" t="e">
        <f>M24+M37+#REF!</f>
        <v>#REF!</v>
      </c>
      <c r="N23" s="192" t="e">
        <f>N24+N37+#REF!</f>
        <v>#REF!</v>
      </c>
      <c r="O23" s="192" t="e">
        <f>O24+O37+#REF!</f>
        <v>#REF!</v>
      </c>
      <c r="P23" s="192" t="e">
        <f>P24+P37+#REF!</f>
        <v>#REF!</v>
      </c>
      <c r="Q23" s="192" t="e">
        <f>Q24+Q37+#REF!</f>
        <v>#REF!</v>
      </c>
      <c r="R23" s="192" t="e">
        <f>R24+R37+#REF!</f>
        <v>#REF!</v>
      </c>
      <c r="S23" s="192" t="e">
        <f>S24+S37+#REF!</f>
        <v>#REF!</v>
      </c>
      <c r="T23" s="192" t="e">
        <f>T24+T37+#REF!</f>
        <v>#REF!</v>
      </c>
      <c r="U23" s="192" t="e">
        <f>U24+U37+#REF!</f>
        <v>#REF!</v>
      </c>
      <c r="V23" s="192" t="e">
        <f>V24+V37+#REF!</f>
        <v>#REF!</v>
      </c>
      <c r="W23" s="192" t="e">
        <f>W24+W37+#REF!</f>
        <v>#REF!</v>
      </c>
      <c r="X23" s="186" t="e">
        <f>X24+X37+#REF!</f>
        <v>#REF!</v>
      </c>
      <c r="Y23" s="170" t="e">
        <f>X23/G23*100</f>
        <v>#REF!</v>
      </c>
      <c r="Z23" s="214">
        <f>Z24+Z25+Z26</f>
        <v>956.488</v>
      </c>
      <c r="AA23" s="147">
        <f t="shared" si="2"/>
        <v>63.51181938911022</v>
      </c>
    </row>
    <row r="24" spans="1:27" ht="18.75" customHeight="1" outlineLevel="6" thickBot="1">
      <c r="A24" s="78" t="s">
        <v>257</v>
      </c>
      <c r="B24" s="82">
        <v>951</v>
      </c>
      <c r="C24" s="83" t="s">
        <v>17</v>
      </c>
      <c r="D24" s="83" t="s">
        <v>264</v>
      </c>
      <c r="E24" s="83" t="s">
        <v>92</v>
      </c>
      <c r="F24" s="83"/>
      <c r="G24" s="176">
        <v>1051</v>
      </c>
      <c r="H24" s="196">
        <f aca="true" t="shared" si="7" ref="H24:X24">H25</f>
        <v>2414.5</v>
      </c>
      <c r="I24" s="196">
        <f t="shared" si="7"/>
        <v>2414.5</v>
      </c>
      <c r="J24" s="196">
        <f t="shared" si="7"/>
        <v>2414.5</v>
      </c>
      <c r="K24" s="196">
        <f t="shared" si="7"/>
        <v>2414.5</v>
      </c>
      <c r="L24" s="196">
        <f t="shared" si="7"/>
        <v>2414.5</v>
      </c>
      <c r="M24" s="196">
        <f t="shared" si="7"/>
        <v>2414.5</v>
      </c>
      <c r="N24" s="196">
        <f t="shared" si="7"/>
        <v>2414.5</v>
      </c>
      <c r="O24" s="196">
        <f t="shared" si="7"/>
        <v>2414.5</v>
      </c>
      <c r="P24" s="196">
        <f t="shared" si="7"/>
        <v>2414.5</v>
      </c>
      <c r="Q24" s="196">
        <f t="shared" si="7"/>
        <v>2414.5</v>
      </c>
      <c r="R24" s="196">
        <f t="shared" si="7"/>
        <v>2414.5</v>
      </c>
      <c r="S24" s="196">
        <f t="shared" si="7"/>
        <v>2414.5</v>
      </c>
      <c r="T24" s="196">
        <f t="shared" si="7"/>
        <v>2414.5</v>
      </c>
      <c r="U24" s="196">
        <f t="shared" si="7"/>
        <v>2414.5</v>
      </c>
      <c r="V24" s="196">
        <f t="shared" si="7"/>
        <v>2414.5</v>
      </c>
      <c r="W24" s="196">
        <f t="shared" si="7"/>
        <v>2414.5</v>
      </c>
      <c r="X24" s="196">
        <f t="shared" si="7"/>
        <v>1860.127</v>
      </c>
      <c r="Y24" s="170">
        <f>X24/G24*100</f>
        <v>176.98639391056136</v>
      </c>
      <c r="Z24" s="176">
        <v>752.758</v>
      </c>
      <c r="AA24" s="147">
        <f t="shared" si="2"/>
        <v>71.62302568981922</v>
      </c>
    </row>
    <row r="25" spans="1:27" ht="36" customHeight="1" outlineLevel="6" thickBot="1">
      <c r="A25" s="78" t="s">
        <v>259</v>
      </c>
      <c r="B25" s="82">
        <v>951</v>
      </c>
      <c r="C25" s="83" t="s">
        <v>17</v>
      </c>
      <c r="D25" s="83" t="s">
        <v>264</v>
      </c>
      <c r="E25" s="83" t="s">
        <v>93</v>
      </c>
      <c r="F25" s="83"/>
      <c r="G25" s="176">
        <v>5</v>
      </c>
      <c r="H25" s="215">
        <v>2414.5</v>
      </c>
      <c r="I25" s="127">
        <v>2414.5</v>
      </c>
      <c r="J25" s="127">
        <v>2414.5</v>
      </c>
      <c r="K25" s="127">
        <v>2414.5</v>
      </c>
      <c r="L25" s="127">
        <v>2414.5</v>
      </c>
      <c r="M25" s="127">
        <v>2414.5</v>
      </c>
      <c r="N25" s="127">
        <v>2414.5</v>
      </c>
      <c r="O25" s="127">
        <v>2414.5</v>
      </c>
      <c r="P25" s="127">
        <v>2414.5</v>
      </c>
      <c r="Q25" s="127">
        <v>2414.5</v>
      </c>
      <c r="R25" s="127">
        <v>2414.5</v>
      </c>
      <c r="S25" s="127">
        <v>2414.5</v>
      </c>
      <c r="T25" s="127">
        <v>2414.5</v>
      </c>
      <c r="U25" s="127">
        <v>2414.5</v>
      </c>
      <c r="V25" s="127">
        <v>2414.5</v>
      </c>
      <c r="W25" s="199">
        <v>2414.5</v>
      </c>
      <c r="X25" s="188">
        <v>1860.127</v>
      </c>
      <c r="Y25" s="170">
        <f>X25/G25*100</f>
        <v>37202.54</v>
      </c>
      <c r="Z25" s="176">
        <v>0</v>
      </c>
      <c r="AA25" s="147">
        <f t="shared" si="2"/>
        <v>0</v>
      </c>
    </row>
    <row r="26" spans="1:27" ht="48" outlineLevel="6" thickBot="1">
      <c r="A26" s="78" t="s">
        <v>252</v>
      </c>
      <c r="B26" s="82">
        <v>951</v>
      </c>
      <c r="C26" s="83" t="s">
        <v>17</v>
      </c>
      <c r="D26" s="83" t="s">
        <v>264</v>
      </c>
      <c r="E26" s="83" t="s">
        <v>253</v>
      </c>
      <c r="F26" s="83"/>
      <c r="G26" s="176">
        <v>450</v>
      </c>
      <c r="H26" s="198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69"/>
      <c r="Y26" s="170"/>
      <c r="Z26" s="176">
        <v>203.73</v>
      </c>
      <c r="AA26" s="147">
        <f t="shared" si="2"/>
        <v>45.27333333333333</v>
      </c>
    </row>
    <row r="27" spans="1:27" ht="32.25" outlineLevel="6" thickBot="1">
      <c r="A27" s="5" t="s">
        <v>100</v>
      </c>
      <c r="B27" s="21">
        <v>951</v>
      </c>
      <c r="C27" s="6" t="s">
        <v>17</v>
      </c>
      <c r="D27" s="6" t="s">
        <v>264</v>
      </c>
      <c r="E27" s="6" t="s">
        <v>95</v>
      </c>
      <c r="F27" s="6"/>
      <c r="G27" s="132">
        <f>G28</f>
        <v>7.06</v>
      </c>
      <c r="H27" s="5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66"/>
      <c r="Y27" s="54"/>
      <c r="Z27" s="132">
        <f>Z28</f>
        <v>7.06</v>
      </c>
      <c r="AA27" s="147">
        <f t="shared" si="2"/>
        <v>100</v>
      </c>
    </row>
    <row r="28" spans="1:27" ht="32.25" outlineLevel="6" thickBot="1">
      <c r="A28" s="78" t="s">
        <v>101</v>
      </c>
      <c r="B28" s="82">
        <v>951</v>
      </c>
      <c r="C28" s="83" t="s">
        <v>17</v>
      </c>
      <c r="D28" s="83" t="s">
        <v>264</v>
      </c>
      <c r="E28" s="83" t="s">
        <v>96</v>
      </c>
      <c r="F28" s="83"/>
      <c r="G28" s="133">
        <v>7.06</v>
      </c>
      <c r="H28" s="50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66"/>
      <c r="Y28" s="54"/>
      <c r="Z28" s="133">
        <v>7.06</v>
      </c>
      <c r="AA28" s="147">
        <f t="shared" si="2"/>
        <v>100</v>
      </c>
    </row>
    <row r="29" spans="1:27" ht="16.5" outlineLevel="6" thickBot="1">
      <c r="A29" s="5" t="s">
        <v>357</v>
      </c>
      <c r="B29" s="21">
        <v>951</v>
      </c>
      <c r="C29" s="6" t="s">
        <v>17</v>
      </c>
      <c r="D29" s="6" t="s">
        <v>264</v>
      </c>
      <c r="E29" s="6" t="s">
        <v>358</v>
      </c>
      <c r="F29" s="6"/>
      <c r="G29" s="132">
        <f>G30+G31</f>
        <v>92.94</v>
      </c>
      <c r="H29" s="5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66"/>
      <c r="Y29" s="54"/>
      <c r="Z29" s="132">
        <f>Z30+Z31</f>
        <v>1</v>
      </c>
      <c r="AA29" s="147">
        <f t="shared" si="2"/>
        <v>1.0759629868732516</v>
      </c>
    </row>
    <row r="30" spans="1:27" ht="16.5" outlineLevel="6" thickBot="1">
      <c r="A30" s="78" t="s">
        <v>359</v>
      </c>
      <c r="B30" s="82">
        <v>951</v>
      </c>
      <c r="C30" s="83" t="s">
        <v>17</v>
      </c>
      <c r="D30" s="83" t="s">
        <v>264</v>
      </c>
      <c r="E30" s="83" t="s">
        <v>360</v>
      </c>
      <c r="F30" s="83"/>
      <c r="G30" s="133">
        <v>92.94</v>
      </c>
      <c r="H30" s="50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66"/>
      <c r="Y30" s="54"/>
      <c r="Z30" s="133">
        <v>1</v>
      </c>
      <c r="AA30" s="147">
        <f t="shared" si="2"/>
        <v>1.0759629868732516</v>
      </c>
    </row>
    <row r="31" spans="1:27" ht="16.5" outlineLevel="6" thickBot="1">
      <c r="A31" s="78" t="s">
        <v>221</v>
      </c>
      <c r="B31" s="82">
        <v>951</v>
      </c>
      <c r="C31" s="83" t="s">
        <v>17</v>
      </c>
      <c r="D31" s="83" t="s">
        <v>264</v>
      </c>
      <c r="E31" s="83" t="s">
        <v>220</v>
      </c>
      <c r="F31" s="83"/>
      <c r="G31" s="133">
        <v>0</v>
      </c>
      <c r="H31" s="5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54"/>
      <c r="Z31" s="133">
        <v>0</v>
      </c>
      <c r="AA31" s="147">
        <v>0</v>
      </c>
    </row>
    <row r="32" spans="1:27" ht="16.5" outlineLevel="6" thickBot="1">
      <c r="A32" s="5" t="s">
        <v>102</v>
      </c>
      <c r="B32" s="21">
        <v>951</v>
      </c>
      <c r="C32" s="6" t="s">
        <v>17</v>
      </c>
      <c r="D32" s="6" t="s">
        <v>264</v>
      </c>
      <c r="E32" s="6" t="s">
        <v>97</v>
      </c>
      <c r="F32" s="6"/>
      <c r="G32" s="132">
        <f>G33+G34</f>
        <v>5</v>
      </c>
      <c r="H32" s="50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66"/>
      <c r="Y32" s="54"/>
      <c r="Z32" s="132">
        <f>Z33+Z34</f>
        <v>2.663</v>
      </c>
      <c r="AA32" s="147">
        <f t="shared" si="2"/>
        <v>53.26</v>
      </c>
    </row>
    <row r="33" spans="1:27" ht="32.25" outlineLevel="6" thickBot="1">
      <c r="A33" s="78" t="s">
        <v>103</v>
      </c>
      <c r="B33" s="82">
        <v>951</v>
      </c>
      <c r="C33" s="83" t="s">
        <v>17</v>
      </c>
      <c r="D33" s="83" t="s">
        <v>264</v>
      </c>
      <c r="E33" s="83" t="s">
        <v>98</v>
      </c>
      <c r="F33" s="83"/>
      <c r="G33" s="133">
        <v>0</v>
      </c>
      <c r="H33" s="5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66"/>
      <c r="Y33" s="54"/>
      <c r="Z33" s="133">
        <v>0</v>
      </c>
      <c r="AA33" s="147">
        <v>0</v>
      </c>
    </row>
    <row r="34" spans="1:27" ht="16.5" outlineLevel="6" thickBot="1">
      <c r="A34" s="78" t="s">
        <v>104</v>
      </c>
      <c r="B34" s="82">
        <v>951</v>
      </c>
      <c r="C34" s="83" t="s">
        <v>17</v>
      </c>
      <c r="D34" s="83" t="s">
        <v>264</v>
      </c>
      <c r="E34" s="83" t="s">
        <v>99</v>
      </c>
      <c r="F34" s="83"/>
      <c r="G34" s="133">
        <v>5</v>
      </c>
      <c r="H34" s="5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66"/>
      <c r="Y34" s="54"/>
      <c r="Z34" s="133">
        <v>2.663</v>
      </c>
      <c r="AA34" s="147">
        <f t="shared" si="2"/>
        <v>53.26</v>
      </c>
    </row>
    <row r="35" spans="1:27" ht="18.75" customHeight="1" outlineLevel="6" thickBot="1">
      <c r="A35" s="84" t="s">
        <v>138</v>
      </c>
      <c r="B35" s="80">
        <v>951</v>
      </c>
      <c r="C35" s="81" t="s">
        <v>17</v>
      </c>
      <c r="D35" s="81" t="s">
        <v>265</v>
      </c>
      <c r="E35" s="81" t="s">
        <v>5</v>
      </c>
      <c r="F35" s="81"/>
      <c r="G35" s="131">
        <f>G36</f>
        <v>1586.4</v>
      </c>
      <c r="H35" s="5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6"/>
      <c r="Y35" s="54"/>
      <c r="Z35" s="131">
        <f>Z36</f>
        <v>884.8040000000001</v>
      </c>
      <c r="AA35" s="147">
        <f t="shared" si="2"/>
        <v>55.77433182047403</v>
      </c>
    </row>
    <row r="36" spans="1:27" ht="32.25" outlineLevel="6" thickBot="1">
      <c r="A36" s="5" t="s">
        <v>94</v>
      </c>
      <c r="B36" s="21">
        <v>951</v>
      </c>
      <c r="C36" s="6" t="s">
        <v>17</v>
      </c>
      <c r="D36" s="6" t="s">
        <v>265</v>
      </c>
      <c r="E36" s="6" t="s">
        <v>91</v>
      </c>
      <c r="F36" s="6"/>
      <c r="G36" s="132">
        <f>G37+G38+G40+G39</f>
        <v>1586.4</v>
      </c>
      <c r="H36" s="50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66"/>
      <c r="Y36" s="54"/>
      <c r="Z36" s="132">
        <f>Z37+Z38+Z40+Z39</f>
        <v>884.8040000000001</v>
      </c>
      <c r="AA36" s="147">
        <f t="shared" si="2"/>
        <v>55.77433182047403</v>
      </c>
    </row>
    <row r="37" spans="1:27" ht="18" customHeight="1" outlineLevel="6" thickBot="1">
      <c r="A37" s="78" t="s">
        <v>257</v>
      </c>
      <c r="B37" s="82">
        <v>951</v>
      </c>
      <c r="C37" s="83" t="s">
        <v>17</v>
      </c>
      <c r="D37" s="83" t="s">
        <v>265</v>
      </c>
      <c r="E37" s="83" t="s">
        <v>92</v>
      </c>
      <c r="F37" s="83"/>
      <c r="G37" s="176">
        <v>1089.4</v>
      </c>
      <c r="H37" s="196">
        <f aca="true" t="shared" si="8" ref="H37:X37">H38</f>
        <v>1331.7</v>
      </c>
      <c r="I37" s="196">
        <f t="shared" si="8"/>
        <v>1331.7</v>
      </c>
      <c r="J37" s="196">
        <f t="shared" si="8"/>
        <v>1331.7</v>
      </c>
      <c r="K37" s="196">
        <f t="shared" si="8"/>
        <v>1331.7</v>
      </c>
      <c r="L37" s="196">
        <f t="shared" si="8"/>
        <v>1331.7</v>
      </c>
      <c r="M37" s="196">
        <f t="shared" si="8"/>
        <v>1331.7</v>
      </c>
      <c r="N37" s="196">
        <f t="shared" si="8"/>
        <v>1331.7</v>
      </c>
      <c r="O37" s="196">
        <f t="shared" si="8"/>
        <v>1331.7</v>
      </c>
      <c r="P37" s="196">
        <f t="shared" si="8"/>
        <v>1331.7</v>
      </c>
      <c r="Q37" s="196">
        <f t="shared" si="8"/>
        <v>1331.7</v>
      </c>
      <c r="R37" s="196">
        <f t="shared" si="8"/>
        <v>1331.7</v>
      </c>
      <c r="S37" s="196">
        <f t="shared" si="8"/>
        <v>1331.7</v>
      </c>
      <c r="T37" s="196">
        <f t="shared" si="8"/>
        <v>1331.7</v>
      </c>
      <c r="U37" s="196">
        <f t="shared" si="8"/>
        <v>1331.7</v>
      </c>
      <c r="V37" s="196">
        <f t="shared" si="8"/>
        <v>1331.7</v>
      </c>
      <c r="W37" s="196">
        <f t="shared" si="8"/>
        <v>1331.7</v>
      </c>
      <c r="X37" s="197">
        <f t="shared" si="8"/>
        <v>874.3892</v>
      </c>
      <c r="Y37" s="170">
        <f>X37/G37*100</f>
        <v>80.26337433449604</v>
      </c>
      <c r="Z37" s="176">
        <v>668.951</v>
      </c>
      <c r="AA37" s="147">
        <f t="shared" si="2"/>
        <v>61.405452542684046</v>
      </c>
    </row>
    <row r="38" spans="1:27" ht="34.5" customHeight="1" outlineLevel="6" thickBot="1">
      <c r="A38" s="78" t="s">
        <v>259</v>
      </c>
      <c r="B38" s="82">
        <v>951</v>
      </c>
      <c r="C38" s="83" t="s">
        <v>17</v>
      </c>
      <c r="D38" s="83" t="s">
        <v>265</v>
      </c>
      <c r="E38" s="83" t="s">
        <v>93</v>
      </c>
      <c r="F38" s="83"/>
      <c r="G38" s="133">
        <v>5</v>
      </c>
      <c r="H38" s="26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  <c r="W38" s="42">
        <v>1331.7</v>
      </c>
      <c r="X38" s="58">
        <v>874.3892</v>
      </c>
      <c r="Y38" s="54">
        <f>X38/G38*100</f>
        <v>17487.784</v>
      </c>
      <c r="Z38" s="133">
        <v>0</v>
      </c>
      <c r="AA38" s="147">
        <f t="shared" si="2"/>
        <v>0</v>
      </c>
    </row>
    <row r="39" spans="1:27" ht="32.25" outlineLevel="6" thickBot="1">
      <c r="A39" s="78" t="s">
        <v>107</v>
      </c>
      <c r="B39" s="82">
        <v>951</v>
      </c>
      <c r="C39" s="83" t="s">
        <v>17</v>
      </c>
      <c r="D39" s="83" t="s">
        <v>265</v>
      </c>
      <c r="E39" s="83" t="s">
        <v>361</v>
      </c>
      <c r="F39" s="83"/>
      <c r="G39" s="133">
        <v>192</v>
      </c>
      <c r="H39" s="50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66"/>
      <c r="Y39" s="54"/>
      <c r="Z39" s="133">
        <v>0</v>
      </c>
      <c r="AA39" s="147">
        <f t="shared" si="2"/>
        <v>0</v>
      </c>
    </row>
    <row r="40" spans="1:27" ht="48" outlineLevel="6" thickBot="1">
      <c r="A40" s="78" t="s">
        <v>252</v>
      </c>
      <c r="B40" s="82">
        <v>951</v>
      </c>
      <c r="C40" s="83" t="s">
        <v>17</v>
      </c>
      <c r="D40" s="83" t="s">
        <v>265</v>
      </c>
      <c r="E40" s="83" t="s">
        <v>253</v>
      </c>
      <c r="F40" s="83"/>
      <c r="G40" s="133">
        <v>300</v>
      </c>
      <c r="H40" s="50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6"/>
      <c r="Y40" s="54"/>
      <c r="Z40" s="133">
        <v>215.853</v>
      </c>
      <c r="AA40" s="147">
        <f t="shared" si="2"/>
        <v>71.951</v>
      </c>
    </row>
    <row r="41" spans="1:27" ht="19.5" customHeight="1" outlineLevel="6" thickBot="1">
      <c r="A41" s="84" t="s">
        <v>140</v>
      </c>
      <c r="B41" s="80">
        <v>951</v>
      </c>
      <c r="C41" s="81" t="s">
        <v>17</v>
      </c>
      <c r="D41" s="81" t="s">
        <v>266</v>
      </c>
      <c r="E41" s="81" t="s">
        <v>5</v>
      </c>
      <c r="F41" s="81"/>
      <c r="G41" s="131">
        <f>G42</f>
        <v>0</v>
      </c>
      <c r="H41" s="50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72"/>
      <c r="Y41" s="54"/>
      <c r="Z41" s="131">
        <f>Z42</f>
        <v>0</v>
      </c>
      <c r="AA41" s="147">
        <v>0</v>
      </c>
    </row>
    <row r="42" spans="1:27" ht="21" customHeight="1" outlineLevel="6" thickBot="1">
      <c r="A42" s="5" t="s">
        <v>110</v>
      </c>
      <c r="B42" s="21">
        <v>951</v>
      </c>
      <c r="C42" s="6" t="s">
        <v>17</v>
      </c>
      <c r="D42" s="6" t="s">
        <v>266</v>
      </c>
      <c r="E42" s="6" t="s">
        <v>222</v>
      </c>
      <c r="F42" s="6"/>
      <c r="G42" s="132">
        <v>0</v>
      </c>
      <c r="H42" s="50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72"/>
      <c r="Y42" s="54"/>
      <c r="Z42" s="132">
        <v>0</v>
      </c>
      <c r="AA42" s="147">
        <v>0</v>
      </c>
    </row>
    <row r="43" spans="1:27" ht="51" customHeight="1" outlineLevel="6" thickBot="1">
      <c r="A43" s="8" t="s">
        <v>26</v>
      </c>
      <c r="B43" s="19">
        <v>951</v>
      </c>
      <c r="C43" s="9" t="s">
        <v>7</v>
      </c>
      <c r="D43" s="9" t="s">
        <v>260</v>
      </c>
      <c r="E43" s="9" t="s">
        <v>5</v>
      </c>
      <c r="F43" s="9"/>
      <c r="G43" s="123">
        <f>G44</f>
        <v>6535.5779299999995</v>
      </c>
      <c r="H43" s="215">
        <v>96</v>
      </c>
      <c r="I43" s="127">
        <v>96</v>
      </c>
      <c r="J43" s="127">
        <v>96</v>
      </c>
      <c r="K43" s="127">
        <v>96</v>
      </c>
      <c r="L43" s="127">
        <v>96</v>
      </c>
      <c r="M43" s="127">
        <v>96</v>
      </c>
      <c r="N43" s="127">
        <v>96</v>
      </c>
      <c r="O43" s="127">
        <v>96</v>
      </c>
      <c r="P43" s="127">
        <v>96</v>
      </c>
      <c r="Q43" s="127">
        <v>96</v>
      </c>
      <c r="R43" s="127">
        <v>96</v>
      </c>
      <c r="S43" s="127">
        <v>96</v>
      </c>
      <c r="T43" s="127">
        <v>96</v>
      </c>
      <c r="U43" s="127">
        <v>96</v>
      </c>
      <c r="V43" s="127">
        <v>96</v>
      </c>
      <c r="W43" s="199">
        <v>96</v>
      </c>
      <c r="X43" s="188">
        <v>141</v>
      </c>
      <c r="Y43" s="170">
        <f>X43/G43*100</f>
        <v>2.1574220598422276</v>
      </c>
      <c r="Z43" s="123">
        <f>Z44</f>
        <v>3660.9640000000004</v>
      </c>
      <c r="AA43" s="147">
        <f t="shared" si="2"/>
        <v>56.0159183963705</v>
      </c>
    </row>
    <row r="44" spans="1:27" ht="32.25" outlineLevel="6" thickBot="1">
      <c r="A44" s="98" t="s">
        <v>135</v>
      </c>
      <c r="B44" s="19">
        <v>951</v>
      </c>
      <c r="C44" s="9" t="s">
        <v>7</v>
      </c>
      <c r="D44" s="9" t="s">
        <v>261</v>
      </c>
      <c r="E44" s="9" t="s">
        <v>5</v>
      </c>
      <c r="F44" s="9"/>
      <c r="G44" s="123">
        <f>G45</f>
        <v>6535.5779299999995</v>
      </c>
      <c r="H44" s="198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69"/>
      <c r="Y44" s="170"/>
      <c r="Z44" s="123">
        <f>Z45</f>
        <v>3660.9640000000004</v>
      </c>
      <c r="AA44" s="147">
        <f t="shared" si="2"/>
        <v>56.0159183963705</v>
      </c>
    </row>
    <row r="45" spans="1:27" ht="34.5" customHeight="1" outlineLevel="3" thickBot="1">
      <c r="A45" s="98" t="s">
        <v>136</v>
      </c>
      <c r="B45" s="19">
        <v>951</v>
      </c>
      <c r="C45" s="9" t="s">
        <v>7</v>
      </c>
      <c r="D45" s="9" t="s">
        <v>262</v>
      </c>
      <c r="E45" s="9" t="s">
        <v>5</v>
      </c>
      <c r="F45" s="9"/>
      <c r="G45" s="123">
        <f>G46</f>
        <v>6535.5779299999995</v>
      </c>
      <c r="H45" s="191">
        <f aca="true" t="shared" si="9" ref="H45:X47">H46</f>
        <v>8918.7</v>
      </c>
      <c r="I45" s="191">
        <f t="shared" si="9"/>
        <v>8918.7</v>
      </c>
      <c r="J45" s="191">
        <f t="shared" si="9"/>
        <v>8918.7</v>
      </c>
      <c r="K45" s="191">
        <f t="shared" si="9"/>
        <v>8918.7</v>
      </c>
      <c r="L45" s="191">
        <f t="shared" si="9"/>
        <v>8918.7</v>
      </c>
      <c r="M45" s="191">
        <f t="shared" si="9"/>
        <v>8918.7</v>
      </c>
      <c r="N45" s="191">
        <f t="shared" si="9"/>
        <v>8918.7</v>
      </c>
      <c r="O45" s="191">
        <f t="shared" si="9"/>
        <v>8918.7</v>
      </c>
      <c r="P45" s="191">
        <f t="shared" si="9"/>
        <v>8918.7</v>
      </c>
      <c r="Q45" s="191">
        <f t="shared" si="9"/>
        <v>8918.7</v>
      </c>
      <c r="R45" s="191">
        <f t="shared" si="9"/>
        <v>8918.7</v>
      </c>
      <c r="S45" s="191">
        <f t="shared" si="9"/>
        <v>8918.7</v>
      </c>
      <c r="T45" s="191">
        <f t="shared" si="9"/>
        <v>8918.7</v>
      </c>
      <c r="U45" s="191">
        <f t="shared" si="9"/>
        <v>8918.7</v>
      </c>
      <c r="V45" s="191">
        <f t="shared" si="9"/>
        <v>8918.7</v>
      </c>
      <c r="W45" s="191">
        <f t="shared" si="9"/>
        <v>8918.7</v>
      </c>
      <c r="X45" s="185">
        <f t="shared" si="9"/>
        <v>5600.44265</v>
      </c>
      <c r="Y45" s="170">
        <f>X45/G45*100</f>
        <v>85.6916206949735</v>
      </c>
      <c r="Z45" s="123">
        <f>Z46</f>
        <v>3660.9640000000004</v>
      </c>
      <c r="AA45" s="147">
        <f t="shared" si="2"/>
        <v>56.0159183963705</v>
      </c>
    </row>
    <row r="46" spans="1:27" ht="49.5" customHeight="1" outlineLevel="3" thickBot="1">
      <c r="A46" s="99" t="s">
        <v>204</v>
      </c>
      <c r="B46" s="80">
        <v>951</v>
      </c>
      <c r="C46" s="81" t="s">
        <v>7</v>
      </c>
      <c r="D46" s="81" t="s">
        <v>264</v>
      </c>
      <c r="E46" s="81" t="s">
        <v>5</v>
      </c>
      <c r="F46" s="81"/>
      <c r="G46" s="125">
        <f>G47+G51+G53</f>
        <v>6535.5779299999995</v>
      </c>
      <c r="H46" s="192">
        <f t="shared" si="9"/>
        <v>8918.7</v>
      </c>
      <c r="I46" s="192">
        <f t="shared" si="9"/>
        <v>8918.7</v>
      </c>
      <c r="J46" s="192">
        <f t="shared" si="9"/>
        <v>8918.7</v>
      </c>
      <c r="K46" s="192">
        <f t="shared" si="9"/>
        <v>8918.7</v>
      </c>
      <c r="L46" s="192">
        <f t="shared" si="9"/>
        <v>8918.7</v>
      </c>
      <c r="M46" s="192">
        <f t="shared" si="9"/>
        <v>8918.7</v>
      </c>
      <c r="N46" s="192">
        <f t="shared" si="9"/>
        <v>8918.7</v>
      </c>
      <c r="O46" s="192">
        <f t="shared" si="9"/>
        <v>8918.7</v>
      </c>
      <c r="P46" s="192">
        <f t="shared" si="9"/>
        <v>8918.7</v>
      </c>
      <c r="Q46" s="192">
        <f t="shared" si="9"/>
        <v>8918.7</v>
      </c>
      <c r="R46" s="192">
        <f t="shared" si="9"/>
        <v>8918.7</v>
      </c>
      <c r="S46" s="192">
        <f t="shared" si="9"/>
        <v>8918.7</v>
      </c>
      <c r="T46" s="192">
        <f t="shared" si="9"/>
        <v>8918.7</v>
      </c>
      <c r="U46" s="192">
        <f t="shared" si="9"/>
        <v>8918.7</v>
      </c>
      <c r="V46" s="192">
        <f t="shared" si="9"/>
        <v>8918.7</v>
      </c>
      <c r="W46" s="192">
        <f t="shared" si="9"/>
        <v>8918.7</v>
      </c>
      <c r="X46" s="186">
        <f t="shared" si="9"/>
        <v>5600.44265</v>
      </c>
      <c r="Y46" s="170">
        <f>X46/G46*100</f>
        <v>85.6916206949735</v>
      </c>
      <c r="Z46" s="125">
        <f>Z47+Z51+Z53</f>
        <v>3660.9640000000004</v>
      </c>
      <c r="AA46" s="147">
        <f t="shared" si="2"/>
        <v>56.0159183963705</v>
      </c>
    </row>
    <row r="47" spans="1:27" ht="32.25" outlineLevel="4" thickBot="1">
      <c r="A47" s="5" t="s">
        <v>94</v>
      </c>
      <c r="B47" s="21">
        <v>951</v>
      </c>
      <c r="C47" s="6" t="s">
        <v>7</v>
      </c>
      <c r="D47" s="6" t="s">
        <v>264</v>
      </c>
      <c r="E47" s="6" t="s">
        <v>91</v>
      </c>
      <c r="F47" s="6"/>
      <c r="G47" s="127">
        <f>G48+G49+G50</f>
        <v>6382.4</v>
      </c>
      <c r="H47" s="196">
        <f t="shared" si="9"/>
        <v>8918.7</v>
      </c>
      <c r="I47" s="196">
        <f t="shared" si="9"/>
        <v>8918.7</v>
      </c>
      <c r="J47" s="196">
        <f t="shared" si="9"/>
        <v>8918.7</v>
      </c>
      <c r="K47" s="196">
        <f t="shared" si="9"/>
        <v>8918.7</v>
      </c>
      <c r="L47" s="196">
        <f t="shared" si="9"/>
        <v>8918.7</v>
      </c>
      <c r="M47" s="196">
        <f t="shared" si="9"/>
        <v>8918.7</v>
      </c>
      <c r="N47" s="196">
        <f t="shared" si="9"/>
        <v>8918.7</v>
      </c>
      <c r="O47" s="196">
        <f t="shared" si="9"/>
        <v>8918.7</v>
      </c>
      <c r="P47" s="196">
        <f t="shared" si="9"/>
        <v>8918.7</v>
      </c>
      <c r="Q47" s="196">
        <f t="shared" si="9"/>
        <v>8918.7</v>
      </c>
      <c r="R47" s="196">
        <f t="shared" si="9"/>
        <v>8918.7</v>
      </c>
      <c r="S47" s="196">
        <f t="shared" si="9"/>
        <v>8918.7</v>
      </c>
      <c r="T47" s="196">
        <f t="shared" si="9"/>
        <v>8918.7</v>
      </c>
      <c r="U47" s="196">
        <f t="shared" si="9"/>
        <v>8918.7</v>
      </c>
      <c r="V47" s="196">
        <f t="shared" si="9"/>
        <v>8918.7</v>
      </c>
      <c r="W47" s="196">
        <f t="shared" si="9"/>
        <v>8918.7</v>
      </c>
      <c r="X47" s="196">
        <f t="shared" si="9"/>
        <v>5600.44265</v>
      </c>
      <c r="Y47" s="170">
        <f>X47/G47*100</f>
        <v>87.74822402231136</v>
      </c>
      <c r="Z47" s="127">
        <f>Z48+Z49+Z50</f>
        <v>3634.8740000000003</v>
      </c>
      <c r="AA47" s="147">
        <f t="shared" si="2"/>
        <v>56.95152293807973</v>
      </c>
    </row>
    <row r="48" spans="1:27" ht="18" customHeight="1" outlineLevel="5" thickBot="1">
      <c r="A48" s="78" t="s">
        <v>257</v>
      </c>
      <c r="B48" s="82">
        <v>951</v>
      </c>
      <c r="C48" s="83" t="s">
        <v>7</v>
      </c>
      <c r="D48" s="83" t="s">
        <v>264</v>
      </c>
      <c r="E48" s="83" t="s">
        <v>92</v>
      </c>
      <c r="F48" s="83"/>
      <c r="G48" s="124">
        <v>4772.4</v>
      </c>
      <c r="H48" s="215">
        <v>8918.7</v>
      </c>
      <c r="I48" s="127">
        <v>8918.7</v>
      </c>
      <c r="J48" s="127">
        <v>8918.7</v>
      </c>
      <c r="K48" s="127">
        <v>8918.7</v>
      </c>
      <c r="L48" s="127">
        <v>8918.7</v>
      </c>
      <c r="M48" s="127">
        <v>8918.7</v>
      </c>
      <c r="N48" s="127">
        <v>8918.7</v>
      </c>
      <c r="O48" s="127">
        <v>8918.7</v>
      </c>
      <c r="P48" s="127">
        <v>8918.7</v>
      </c>
      <c r="Q48" s="127">
        <v>8918.7</v>
      </c>
      <c r="R48" s="127">
        <v>8918.7</v>
      </c>
      <c r="S48" s="127">
        <v>8918.7</v>
      </c>
      <c r="T48" s="127">
        <v>8918.7</v>
      </c>
      <c r="U48" s="127">
        <v>8918.7</v>
      </c>
      <c r="V48" s="127">
        <v>8918.7</v>
      </c>
      <c r="W48" s="199">
        <v>8918.7</v>
      </c>
      <c r="X48" s="188">
        <v>5600.44265</v>
      </c>
      <c r="Y48" s="170">
        <f>X48/G48*100</f>
        <v>117.35065480680579</v>
      </c>
      <c r="Z48" s="124">
        <v>2791.878</v>
      </c>
      <c r="AA48" s="147">
        <f t="shared" si="2"/>
        <v>58.50050289162686</v>
      </c>
    </row>
    <row r="49" spans="1:27" ht="31.5" customHeight="1" outlineLevel="5" thickBot="1">
      <c r="A49" s="78" t="s">
        <v>259</v>
      </c>
      <c r="B49" s="82">
        <v>951</v>
      </c>
      <c r="C49" s="83" t="s">
        <v>7</v>
      </c>
      <c r="D49" s="83" t="s">
        <v>264</v>
      </c>
      <c r="E49" s="83" t="s">
        <v>93</v>
      </c>
      <c r="F49" s="83"/>
      <c r="G49" s="124">
        <v>10</v>
      </c>
      <c r="H49" s="198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69"/>
      <c r="Y49" s="170"/>
      <c r="Z49" s="124">
        <v>0</v>
      </c>
      <c r="AA49" s="147">
        <f t="shared" si="2"/>
        <v>0</v>
      </c>
    </row>
    <row r="50" spans="1:27" ht="48" outlineLevel="5" thickBot="1">
      <c r="A50" s="78" t="s">
        <v>252</v>
      </c>
      <c r="B50" s="82">
        <v>951</v>
      </c>
      <c r="C50" s="83" t="s">
        <v>7</v>
      </c>
      <c r="D50" s="83" t="s">
        <v>264</v>
      </c>
      <c r="E50" s="83" t="s">
        <v>253</v>
      </c>
      <c r="F50" s="83"/>
      <c r="G50" s="124">
        <v>1600</v>
      </c>
      <c r="H50" s="198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69"/>
      <c r="Y50" s="170"/>
      <c r="Z50" s="124">
        <v>842.996</v>
      </c>
      <c r="AA50" s="147">
        <f t="shared" si="2"/>
        <v>52.68725</v>
      </c>
    </row>
    <row r="51" spans="1:27" ht="32.25" outlineLevel="5" thickBot="1">
      <c r="A51" s="5" t="s">
        <v>100</v>
      </c>
      <c r="B51" s="21">
        <v>951</v>
      </c>
      <c r="C51" s="6" t="s">
        <v>7</v>
      </c>
      <c r="D51" s="6" t="s">
        <v>264</v>
      </c>
      <c r="E51" s="6" t="s">
        <v>95</v>
      </c>
      <c r="F51" s="6"/>
      <c r="G51" s="127">
        <f>G52</f>
        <v>7.67793</v>
      </c>
      <c r="H51" s="198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69"/>
      <c r="Y51" s="170"/>
      <c r="Z51" s="127">
        <f>Z52</f>
        <v>0</v>
      </c>
      <c r="AA51" s="147">
        <f t="shared" si="2"/>
        <v>0</v>
      </c>
    </row>
    <row r="52" spans="1:27" ht="32.25" outlineLevel="5" thickBot="1">
      <c r="A52" s="78" t="s">
        <v>101</v>
      </c>
      <c r="B52" s="82">
        <v>951</v>
      </c>
      <c r="C52" s="83" t="s">
        <v>7</v>
      </c>
      <c r="D52" s="83" t="s">
        <v>264</v>
      </c>
      <c r="E52" s="83" t="s">
        <v>96</v>
      </c>
      <c r="F52" s="83"/>
      <c r="G52" s="124">
        <v>7.67793</v>
      </c>
      <c r="H52" s="198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69"/>
      <c r="Y52" s="170"/>
      <c r="Z52" s="124">
        <v>0</v>
      </c>
      <c r="AA52" s="147">
        <f t="shared" si="2"/>
        <v>0</v>
      </c>
    </row>
    <row r="53" spans="1:27" ht="16.5" outlineLevel="5" thickBot="1">
      <c r="A53" s="5" t="s">
        <v>102</v>
      </c>
      <c r="B53" s="21">
        <v>951</v>
      </c>
      <c r="C53" s="6" t="s">
        <v>7</v>
      </c>
      <c r="D53" s="6" t="s">
        <v>264</v>
      </c>
      <c r="E53" s="6" t="s">
        <v>97</v>
      </c>
      <c r="F53" s="6"/>
      <c r="G53" s="127">
        <f>G54+G55+G56</f>
        <v>145.5</v>
      </c>
      <c r="H53" s="198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69"/>
      <c r="Y53" s="170"/>
      <c r="Z53" s="127">
        <f>Z54+Z55+Z56</f>
        <v>26.09</v>
      </c>
      <c r="AA53" s="147">
        <f t="shared" si="2"/>
        <v>17.93127147766323</v>
      </c>
    </row>
    <row r="54" spans="1:27" ht="32.25" outlineLevel="5" thickBot="1">
      <c r="A54" s="78" t="s">
        <v>103</v>
      </c>
      <c r="B54" s="82">
        <v>951</v>
      </c>
      <c r="C54" s="83" t="s">
        <v>7</v>
      </c>
      <c r="D54" s="83" t="s">
        <v>264</v>
      </c>
      <c r="E54" s="83" t="s">
        <v>98</v>
      </c>
      <c r="F54" s="83"/>
      <c r="G54" s="124">
        <v>11.2</v>
      </c>
      <c r="H54" s="198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69"/>
      <c r="Y54" s="170"/>
      <c r="Z54" s="124">
        <v>1.615</v>
      </c>
      <c r="AA54" s="147">
        <f t="shared" si="2"/>
        <v>14.41964285714286</v>
      </c>
    </row>
    <row r="55" spans="1:27" ht="16.5" outlineLevel="5" thickBot="1">
      <c r="A55" s="78" t="s">
        <v>104</v>
      </c>
      <c r="B55" s="82">
        <v>951</v>
      </c>
      <c r="C55" s="83" t="s">
        <v>7</v>
      </c>
      <c r="D55" s="83" t="s">
        <v>264</v>
      </c>
      <c r="E55" s="83" t="s">
        <v>99</v>
      </c>
      <c r="F55" s="83"/>
      <c r="G55" s="124">
        <v>40</v>
      </c>
      <c r="H55" s="198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69"/>
      <c r="Y55" s="170"/>
      <c r="Z55" s="124">
        <v>9.355</v>
      </c>
      <c r="AA55" s="147">
        <f t="shared" si="2"/>
        <v>23.3875</v>
      </c>
    </row>
    <row r="56" spans="1:27" ht="16.5" outlineLevel="5" thickBot="1">
      <c r="A56" s="136" t="s">
        <v>362</v>
      </c>
      <c r="B56" s="82">
        <v>951</v>
      </c>
      <c r="C56" s="83" t="s">
        <v>7</v>
      </c>
      <c r="D56" s="83" t="s">
        <v>264</v>
      </c>
      <c r="E56" s="83" t="s">
        <v>363</v>
      </c>
      <c r="F56" s="83"/>
      <c r="G56" s="124">
        <v>94.3</v>
      </c>
      <c r="H56" s="198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69"/>
      <c r="Y56" s="170"/>
      <c r="Z56" s="124">
        <v>15.12</v>
      </c>
      <c r="AA56" s="147">
        <f t="shared" si="2"/>
        <v>16.033934252386</v>
      </c>
    </row>
    <row r="57" spans="1:27" ht="16.5" outlineLevel="5" thickBot="1">
      <c r="A57" s="8" t="s">
        <v>200</v>
      </c>
      <c r="B57" s="19">
        <v>951</v>
      </c>
      <c r="C57" s="9" t="s">
        <v>202</v>
      </c>
      <c r="D57" s="9" t="s">
        <v>260</v>
      </c>
      <c r="E57" s="9" t="s">
        <v>5</v>
      </c>
      <c r="F57" s="9"/>
      <c r="G57" s="123">
        <f>G58</f>
        <v>431.262</v>
      </c>
      <c r="H57" s="198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69"/>
      <c r="Y57" s="170"/>
      <c r="Z57" s="123">
        <f>Z58</f>
        <v>317.95</v>
      </c>
      <c r="AA57" s="147">
        <f t="shared" si="2"/>
        <v>73.72548474013476</v>
      </c>
    </row>
    <row r="58" spans="1:27" ht="32.25" outlineLevel="5" thickBot="1">
      <c r="A58" s="98" t="s">
        <v>135</v>
      </c>
      <c r="B58" s="19">
        <v>951</v>
      </c>
      <c r="C58" s="9" t="s">
        <v>202</v>
      </c>
      <c r="D58" s="9" t="s">
        <v>261</v>
      </c>
      <c r="E58" s="9" t="s">
        <v>5</v>
      </c>
      <c r="F58" s="9"/>
      <c r="G58" s="123">
        <f>G59</f>
        <v>431.262</v>
      </c>
      <c r="H58" s="198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69"/>
      <c r="Y58" s="170"/>
      <c r="Z58" s="123">
        <f>Z59</f>
        <v>317.95</v>
      </c>
      <c r="AA58" s="147">
        <f t="shared" si="2"/>
        <v>73.72548474013476</v>
      </c>
    </row>
    <row r="59" spans="1:27" ht="32.25" outlineLevel="5" thickBot="1">
      <c r="A59" s="98" t="s">
        <v>136</v>
      </c>
      <c r="B59" s="19">
        <v>951</v>
      </c>
      <c r="C59" s="9" t="s">
        <v>202</v>
      </c>
      <c r="D59" s="9" t="s">
        <v>262</v>
      </c>
      <c r="E59" s="9" t="s">
        <v>5</v>
      </c>
      <c r="F59" s="9"/>
      <c r="G59" s="123">
        <f>G60</f>
        <v>431.262</v>
      </c>
      <c r="H59" s="198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69"/>
      <c r="Y59" s="170"/>
      <c r="Z59" s="123">
        <f>Z60</f>
        <v>317.95</v>
      </c>
      <c r="AA59" s="147">
        <f t="shared" si="2"/>
        <v>73.72548474013476</v>
      </c>
    </row>
    <row r="60" spans="1:27" ht="32.25" outlineLevel="5" thickBot="1">
      <c r="A60" s="84" t="s">
        <v>201</v>
      </c>
      <c r="B60" s="80">
        <v>951</v>
      </c>
      <c r="C60" s="81" t="s">
        <v>202</v>
      </c>
      <c r="D60" s="81" t="s">
        <v>267</v>
      </c>
      <c r="E60" s="81" t="s">
        <v>5</v>
      </c>
      <c r="F60" s="81"/>
      <c r="G60" s="125">
        <f>G61</f>
        <v>431.262</v>
      </c>
      <c r="H60" s="198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69"/>
      <c r="Y60" s="170"/>
      <c r="Z60" s="125">
        <f>Z61</f>
        <v>317.95</v>
      </c>
      <c r="AA60" s="147">
        <f t="shared" si="2"/>
        <v>73.72548474013476</v>
      </c>
    </row>
    <row r="61" spans="1:27" ht="19.5" customHeight="1" outlineLevel="5" thickBot="1">
      <c r="A61" s="5" t="s">
        <v>100</v>
      </c>
      <c r="B61" s="21">
        <v>951</v>
      </c>
      <c r="C61" s="6" t="s">
        <v>202</v>
      </c>
      <c r="D61" s="6" t="s">
        <v>267</v>
      </c>
      <c r="E61" s="6" t="s">
        <v>95</v>
      </c>
      <c r="F61" s="6"/>
      <c r="G61" s="127">
        <f>G62</f>
        <v>431.262</v>
      </c>
      <c r="H61" s="198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69"/>
      <c r="Y61" s="170"/>
      <c r="Z61" s="127">
        <f>Z62</f>
        <v>317.95</v>
      </c>
      <c r="AA61" s="147">
        <f t="shared" si="2"/>
        <v>73.72548474013476</v>
      </c>
    </row>
    <row r="62" spans="1:27" ht="32.25" outlineLevel="5" thickBot="1">
      <c r="A62" s="78" t="s">
        <v>101</v>
      </c>
      <c r="B62" s="82">
        <v>951</v>
      </c>
      <c r="C62" s="83" t="s">
        <v>202</v>
      </c>
      <c r="D62" s="83" t="s">
        <v>267</v>
      </c>
      <c r="E62" s="83" t="s">
        <v>96</v>
      </c>
      <c r="F62" s="83"/>
      <c r="G62" s="124">
        <v>431.262</v>
      </c>
      <c r="H62" s="198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69"/>
      <c r="Y62" s="170"/>
      <c r="Z62" s="124">
        <v>317.95</v>
      </c>
      <c r="AA62" s="147">
        <f t="shared" si="2"/>
        <v>73.72548474013476</v>
      </c>
    </row>
    <row r="63" spans="1:27" ht="48" outlineLevel="5" thickBot="1">
      <c r="A63" s="8" t="s">
        <v>27</v>
      </c>
      <c r="B63" s="19">
        <v>951</v>
      </c>
      <c r="C63" s="9" t="s">
        <v>8</v>
      </c>
      <c r="D63" s="9" t="s">
        <v>260</v>
      </c>
      <c r="E63" s="9" t="s">
        <v>5</v>
      </c>
      <c r="F63" s="9"/>
      <c r="G63" s="123">
        <f>G64</f>
        <v>5248.334</v>
      </c>
      <c r="H63" s="50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66"/>
      <c r="Y63" s="54"/>
      <c r="Z63" s="123">
        <f>Z64</f>
        <v>2915.277</v>
      </c>
      <c r="AA63" s="147">
        <f t="shared" si="2"/>
        <v>55.546712537731025</v>
      </c>
    </row>
    <row r="64" spans="1:27" ht="34.5" customHeight="1" outlineLevel="3" thickBot="1">
      <c r="A64" s="98" t="s">
        <v>135</v>
      </c>
      <c r="B64" s="19">
        <v>951</v>
      </c>
      <c r="C64" s="9" t="s">
        <v>8</v>
      </c>
      <c r="D64" s="9" t="s">
        <v>261</v>
      </c>
      <c r="E64" s="9" t="s">
        <v>5</v>
      </c>
      <c r="F64" s="9"/>
      <c r="G64" s="123">
        <f>G65</f>
        <v>5248.334</v>
      </c>
      <c r="H64" s="31">
        <f aca="true" t="shared" si="10" ref="H64:X66">H65</f>
        <v>3284.2</v>
      </c>
      <c r="I64" s="31">
        <f t="shared" si="10"/>
        <v>3284.2</v>
      </c>
      <c r="J64" s="31">
        <f t="shared" si="10"/>
        <v>3284.2</v>
      </c>
      <c r="K64" s="31">
        <f t="shared" si="10"/>
        <v>3284.2</v>
      </c>
      <c r="L64" s="31">
        <f t="shared" si="10"/>
        <v>3284.2</v>
      </c>
      <c r="M64" s="31">
        <f t="shared" si="10"/>
        <v>3284.2</v>
      </c>
      <c r="N64" s="31">
        <f t="shared" si="10"/>
        <v>3284.2</v>
      </c>
      <c r="O64" s="31">
        <f t="shared" si="10"/>
        <v>3284.2</v>
      </c>
      <c r="P64" s="31">
        <f t="shared" si="10"/>
        <v>3284.2</v>
      </c>
      <c r="Q64" s="31">
        <f t="shared" si="10"/>
        <v>3284.2</v>
      </c>
      <c r="R64" s="31">
        <f t="shared" si="10"/>
        <v>3284.2</v>
      </c>
      <c r="S64" s="31">
        <f t="shared" si="10"/>
        <v>3284.2</v>
      </c>
      <c r="T64" s="31">
        <f t="shared" si="10"/>
        <v>3284.2</v>
      </c>
      <c r="U64" s="31">
        <f t="shared" si="10"/>
        <v>3284.2</v>
      </c>
      <c r="V64" s="31">
        <f t="shared" si="10"/>
        <v>3284.2</v>
      </c>
      <c r="W64" s="31">
        <f t="shared" si="10"/>
        <v>3284.2</v>
      </c>
      <c r="X64" s="59">
        <f t="shared" si="10"/>
        <v>2834.80374</v>
      </c>
      <c r="Y64" s="54">
        <f>X64/G64*100</f>
        <v>54.013401967176634</v>
      </c>
      <c r="Z64" s="123">
        <f>Z65</f>
        <v>2915.277</v>
      </c>
      <c r="AA64" s="147">
        <f t="shared" si="2"/>
        <v>55.546712537731025</v>
      </c>
    </row>
    <row r="65" spans="1:27" ht="32.25" outlineLevel="3" thickBot="1">
      <c r="A65" s="98" t="s">
        <v>136</v>
      </c>
      <c r="B65" s="19">
        <v>951</v>
      </c>
      <c r="C65" s="9" t="s">
        <v>8</v>
      </c>
      <c r="D65" s="9" t="s">
        <v>262</v>
      </c>
      <c r="E65" s="9" t="s">
        <v>5</v>
      </c>
      <c r="F65" s="9"/>
      <c r="G65" s="123">
        <f>G66</f>
        <v>5248.334</v>
      </c>
      <c r="H65" s="31">
        <f t="shared" si="10"/>
        <v>3284.2</v>
      </c>
      <c r="I65" s="31">
        <f t="shared" si="10"/>
        <v>3284.2</v>
      </c>
      <c r="J65" s="31">
        <f t="shared" si="10"/>
        <v>3284.2</v>
      </c>
      <c r="K65" s="31">
        <f t="shared" si="10"/>
        <v>3284.2</v>
      </c>
      <c r="L65" s="31">
        <f t="shared" si="10"/>
        <v>3284.2</v>
      </c>
      <c r="M65" s="31">
        <f t="shared" si="10"/>
        <v>3284.2</v>
      </c>
      <c r="N65" s="31">
        <f t="shared" si="10"/>
        <v>3284.2</v>
      </c>
      <c r="O65" s="31">
        <f t="shared" si="10"/>
        <v>3284.2</v>
      </c>
      <c r="P65" s="31">
        <f t="shared" si="10"/>
        <v>3284.2</v>
      </c>
      <c r="Q65" s="31">
        <f t="shared" si="10"/>
        <v>3284.2</v>
      </c>
      <c r="R65" s="31">
        <f t="shared" si="10"/>
        <v>3284.2</v>
      </c>
      <c r="S65" s="31">
        <f t="shared" si="10"/>
        <v>3284.2</v>
      </c>
      <c r="T65" s="31">
        <f t="shared" si="10"/>
        <v>3284.2</v>
      </c>
      <c r="U65" s="31">
        <f t="shared" si="10"/>
        <v>3284.2</v>
      </c>
      <c r="V65" s="31">
        <f t="shared" si="10"/>
        <v>3284.2</v>
      </c>
      <c r="W65" s="31">
        <f t="shared" si="10"/>
        <v>3284.2</v>
      </c>
      <c r="X65" s="59">
        <f t="shared" si="10"/>
        <v>2834.80374</v>
      </c>
      <c r="Y65" s="54">
        <f>X65/G65*100</f>
        <v>54.013401967176634</v>
      </c>
      <c r="Z65" s="123">
        <f>Z66</f>
        <v>2915.277</v>
      </c>
      <c r="AA65" s="147">
        <f t="shared" si="2"/>
        <v>55.546712537731025</v>
      </c>
    </row>
    <row r="66" spans="1:27" ht="48" outlineLevel="4" thickBot="1">
      <c r="A66" s="99" t="s">
        <v>204</v>
      </c>
      <c r="B66" s="80">
        <v>951</v>
      </c>
      <c r="C66" s="81" t="s">
        <v>8</v>
      </c>
      <c r="D66" s="81" t="s">
        <v>264</v>
      </c>
      <c r="E66" s="81" t="s">
        <v>5</v>
      </c>
      <c r="F66" s="81"/>
      <c r="G66" s="125">
        <f>G67+G71</f>
        <v>5248.334</v>
      </c>
      <c r="H66" s="33">
        <f t="shared" si="10"/>
        <v>3284.2</v>
      </c>
      <c r="I66" s="33">
        <f t="shared" si="10"/>
        <v>3284.2</v>
      </c>
      <c r="J66" s="33">
        <f t="shared" si="10"/>
        <v>3284.2</v>
      </c>
      <c r="K66" s="33">
        <f t="shared" si="10"/>
        <v>3284.2</v>
      </c>
      <c r="L66" s="33">
        <f t="shared" si="10"/>
        <v>3284.2</v>
      </c>
      <c r="M66" s="33">
        <f t="shared" si="10"/>
        <v>3284.2</v>
      </c>
      <c r="N66" s="33">
        <f t="shared" si="10"/>
        <v>3284.2</v>
      </c>
      <c r="O66" s="33">
        <f t="shared" si="10"/>
        <v>3284.2</v>
      </c>
      <c r="P66" s="33">
        <f t="shared" si="10"/>
        <v>3284.2</v>
      </c>
      <c r="Q66" s="33">
        <f t="shared" si="10"/>
        <v>3284.2</v>
      </c>
      <c r="R66" s="33">
        <f t="shared" si="10"/>
        <v>3284.2</v>
      </c>
      <c r="S66" s="33">
        <f t="shared" si="10"/>
        <v>3284.2</v>
      </c>
      <c r="T66" s="33">
        <f t="shared" si="10"/>
        <v>3284.2</v>
      </c>
      <c r="U66" s="33">
        <f t="shared" si="10"/>
        <v>3284.2</v>
      </c>
      <c r="V66" s="33">
        <f t="shared" si="10"/>
        <v>3284.2</v>
      </c>
      <c r="W66" s="33">
        <f t="shared" si="10"/>
        <v>3284.2</v>
      </c>
      <c r="X66" s="57">
        <f t="shared" si="10"/>
        <v>2834.80374</v>
      </c>
      <c r="Y66" s="54">
        <f>X66/G66*100</f>
        <v>54.013401967176634</v>
      </c>
      <c r="Z66" s="125">
        <f>Z67+Z71</f>
        <v>2915.277</v>
      </c>
      <c r="AA66" s="147">
        <f t="shared" si="2"/>
        <v>55.546712537731025</v>
      </c>
    </row>
    <row r="67" spans="1:27" ht="32.25" outlineLevel="5" thickBot="1">
      <c r="A67" s="5" t="s">
        <v>94</v>
      </c>
      <c r="B67" s="21">
        <v>951</v>
      </c>
      <c r="C67" s="6" t="s">
        <v>8</v>
      </c>
      <c r="D67" s="6" t="s">
        <v>264</v>
      </c>
      <c r="E67" s="6" t="s">
        <v>91</v>
      </c>
      <c r="F67" s="6"/>
      <c r="G67" s="127">
        <f>G68+G69+G70</f>
        <v>5248.334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2">
        <v>3284.2</v>
      </c>
      <c r="X67" s="58">
        <v>2834.80374</v>
      </c>
      <c r="Y67" s="54">
        <f>X67/G67*100</f>
        <v>54.013401967176634</v>
      </c>
      <c r="Z67" s="127">
        <f>Z68+Z69+Z70</f>
        <v>2915.277</v>
      </c>
      <c r="AA67" s="147">
        <f t="shared" si="2"/>
        <v>55.546712537731025</v>
      </c>
    </row>
    <row r="68" spans="1:27" ht="19.5" customHeight="1" outlineLevel="5" thickBot="1">
      <c r="A68" s="78" t="s">
        <v>257</v>
      </c>
      <c r="B68" s="82">
        <v>951</v>
      </c>
      <c r="C68" s="83" t="s">
        <v>8</v>
      </c>
      <c r="D68" s="83" t="s">
        <v>264</v>
      </c>
      <c r="E68" s="83" t="s">
        <v>92</v>
      </c>
      <c r="F68" s="83"/>
      <c r="G68" s="124">
        <v>4040.934</v>
      </c>
      <c r="H68" s="50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66"/>
      <c r="Y68" s="54"/>
      <c r="Z68" s="124">
        <v>2224.852</v>
      </c>
      <c r="AA68" s="147">
        <f t="shared" si="2"/>
        <v>55.05786533509331</v>
      </c>
    </row>
    <row r="69" spans="1:27" ht="31.5" customHeight="1" outlineLevel="5" thickBot="1">
      <c r="A69" s="78" t="s">
        <v>259</v>
      </c>
      <c r="B69" s="82">
        <v>951</v>
      </c>
      <c r="C69" s="83" t="s">
        <v>8</v>
      </c>
      <c r="D69" s="83" t="s">
        <v>264</v>
      </c>
      <c r="E69" s="83" t="s">
        <v>93</v>
      </c>
      <c r="F69" s="83"/>
      <c r="G69" s="124">
        <v>1.6</v>
      </c>
      <c r="H69" s="50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66"/>
      <c r="Y69" s="54"/>
      <c r="Z69" s="124">
        <v>0</v>
      </c>
      <c r="AA69" s="147">
        <f t="shared" si="2"/>
        <v>0</v>
      </c>
    </row>
    <row r="70" spans="1:27" ht="48" outlineLevel="5" thickBot="1">
      <c r="A70" s="78" t="s">
        <v>252</v>
      </c>
      <c r="B70" s="82">
        <v>951</v>
      </c>
      <c r="C70" s="83" t="s">
        <v>8</v>
      </c>
      <c r="D70" s="83" t="s">
        <v>264</v>
      </c>
      <c r="E70" s="83" t="s">
        <v>253</v>
      </c>
      <c r="F70" s="83"/>
      <c r="G70" s="124">
        <v>1205.8</v>
      </c>
      <c r="H70" s="50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66"/>
      <c r="Y70" s="54"/>
      <c r="Z70" s="124">
        <v>690.425</v>
      </c>
      <c r="AA70" s="147">
        <f t="shared" si="2"/>
        <v>57.25866644551335</v>
      </c>
    </row>
    <row r="71" spans="1:27" ht="18" customHeight="1" outlineLevel="5" thickBot="1">
      <c r="A71" s="5" t="s">
        <v>100</v>
      </c>
      <c r="B71" s="21">
        <v>951</v>
      </c>
      <c r="C71" s="6" t="s">
        <v>8</v>
      </c>
      <c r="D71" s="6" t="s">
        <v>264</v>
      </c>
      <c r="E71" s="6" t="s">
        <v>95</v>
      </c>
      <c r="F71" s="6"/>
      <c r="G71" s="127">
        <f>G72</f>
        <v>0</v>
      </c>
      <c r="H71" s="198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69"/>
      <c r="Y71" s="170"/>
      <c r="Z71" s="127">
        <f>Z72</f>
        <v>0</v>
      </c>
      <c r="AA71" s="147">
        <v>0</v>
      </c>
    </row>
    <row r="72" spans="1:27" ht="32.25" outlineLevel="5" thickBot="1">
      <c r="A72" s="78" t="s">
        <v>101</v>
      </c>
      <c r="B72" s="82">
        <v>951</v>
      </c>
      <c r="C72" s="83" t="s">
        <v>8</v>
      </c>
      <c r="D72" s="83" t="s">
        <v>264</v>
      </c>
      <c r="E72" s="83" t="s">
        <v>96</v>
      </c>
      <c r="F72" s="83"/>
      <c r="G72" s="124">
        <v>0</v>
      </c>
      <c r="H72" s="198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69"/>
      <c r="Y72" s="170"/>
      <c r="Z72" s="124">
        <v>0</v>
      </c>
      <c r="AA72" s="147">
        <v>0</v>
      </c>
    </row>
    <row r="73" spans="1:27" ht="16.5" outlineLevel="5" thickBot="1">
      <c r="A73" s="8" t="s">
        <v>207</v>
      </c>
      <c r="B73" s="19">
        <v>951</v>
      </c>
      <c r="C73" s="9" t="s">
        <v>209</v>
      </c>
      <c r="D73" s="9" t="s">
        <v>260</v>
      </c>
      <c r="E73" s="9" t="s">
        <v>5</v>
      </c>
      <c r="F73" s="9"/>
      <c r="G73" s="123">
        <f>G74</f>
        <v>0</v>
      </c>
      <c r="H73" s="198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69"/>
      <c r="Y73" s="170"/>
      <c r="Z73" s="123">
        <f>Z74</f>
        <v>0</v>
      </c>
      <c r="AA73" s="147">
        <v>0</v>
      </c>
    </row>
    <row r="74" spans="1:27" ht="32.25" outlineLevel="5" thickBot="1">
      <c r="A74" s="98" t="s">
        <v>135</v>
      </c>
      <c r="B74" s="19">
        <v>951</v>
      </c>
      <c r="C74" s="9" t="s">
        <v>209</v>
      </c>
      <c r="D74" s="9" t="s">
        <v>261</v>
      </c>
      <c r="E74" s="9" t="s">
        <v>5</v>
      </c>
      <c r="F74" s="9"/>
      <c r="G74" s="123">
        <f>G75</f>
        <v>0</v>
      </c>
      <c r="H74" s="198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69"/>
      <c r="Y74" s="170"/>
      <c r="Z74" s="123">
        <f>Z75</f>
        <v>0</v>
      </c>
      <c r="AA74" s="147">
        <v>0</v>
      </c>
    </row>
    <row r="75" spans="1:27" ht="32.25" outlineLevel="5" thickBot="1">
      <c r="A75" s="98" t="s">
        <v>136</v>
      </c>
      <c r="B75" s="19">
        <v>951</v>
      </c>
      <c r="C75" s="9" t="s">
        <v>209</v>
      </c>
      <c r="D75" s="9" t="s">
        <v>262</v>
      </c>
      <c r="E75" s="9" t="s">
        <v>5</v>
      </c>
      <c r="F75" s="9"/>
      <c r="G75" s="123">
        <f>G76</f>
        <v>0</v>
      </c>
      <c r="H75" s="198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69"/>
      <c r="Y75" s="170"/>
      <c r="Z75" s="123">
        <f>Z76</f>
        <v>0</v>
      </c>
      <c r="AA75" s="147">
        <v>0</v>
      </c>
    </row>
    <row r="76" spans="1:27" ht="32.25" outlineLevel="5" thickBot="1">
      <c r="A76" s="84" t="s">
        <v>208</v>
      </c>
      <c r="B76" s="80">
        <v>951</v>
      </c>
      <c r="C76" s="81" t="s">
        <v>209</v>
      </c>
      <c r="D76" s="81" t="s">
        <v>268</v>
      </c>
      <c r="E76" s="81" t="s">
        <v>5</v>
      </c>
      <c r="F76" s="81"/>
      <c r="G76" s="125">
        <f>G77</f>
        <v>0</v>
      </c>
      <c r="H76" s="198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69"/>
      <c r="Y76" s="170"/>
      <c r="Z76" s="125">
        <f>Z77</f>
        <v>0</v>
      </c>
      <c r="AA76" s="147">
        <v>0</v>
      </c>
    </row>
    <row r="77" spans="1:27" ht="16.5" outlineLevel="5" thickBot="1">
      <c r="A77" s="5" t="s">
        <v>242</v>
      </c>
      <c r="B77" s="21">
        <v>951</v>
      </c>
      <c r="C77" s="6" t="s">
        <v>209</v>
      </c>
      <c r="D77" s="6" t="s">
        <v>268</v>
      </c>
      <c r="E77" s="6" t="s">
        <v>244</v>
      </c>
      <c r="F77" s="6"/>
      <c r="G77" s="127">
        <f>G78</f>
        <v>0</v>
      </c>
      <c r="H77" s="198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69"/>
      <c r="Y77" s="170"/>
      <c r="Z77" s="127">
        <f>Z78</f>
        <v>0</v>
      </c>
      <c r="AA77" s="147">
        <v>0</v>
      </c>
    </row>
    <row r="78" spans="1:27" ht="16.5" outlineLevel="5" thickBot="1">
      <c r="A78" s="78" t="s">
        <v>243</v>
      </c>
      <c r="B78" s="82">
        <v>951</v>
      </c>
      <c r="C78" s="83" t="s">
        <v>209</v>
      </c>
      <c r="D78" s="83" t="s">
        <v>268</v>
      </c>
      <c r="E78" s="83" t="s">
        <v>245</v>
      </c>
      <c r="F78" s="83"/>
      <c r="G78" s="124">
        <v>0</v>
      </c>
      <c r="H78" s="198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69"/>
      <c r="Y78" s="170"/>
      <c r="Z78" s="124">
        <v>0</v>
      </c>
      <c r="AA78" s="147">
        <v>0</v>
      </c>
    </row>
    <row r="79" spans="1:27" ht="16.5" outlineLevel="3" thickBot="1">
      <c r="A79" s="8" t="s">
        <v>28</v>
      </c>
      <c r="B79" s="19">
        <v>951</v>
      </c>
      <c r="C79" s="9" t="s">
        <v>9</v>
      </c>
      <c r="D79" s="9" t="s">
        <v>260</v>
      </c>
      <c r="E79" s="9" t="s">
        <v>5</v>
      </c>
      <c r="F79" s="9"/>
      <c r="G79" s="123">
        <f>G80</f>
        <v>200</v>
      </c>
      <c r="H79" s="191">
        <f aca="true" t="shared" si="11" ref="H79:X81">H80</f>
        <v>0</v>
      </c>
      <c r="I79" s="191">
        <f t="shared" si="11"/>
        <v>0</v>
      </c>
      <c r="J79" s="191">
        <f t="shared" si="11"/>
        <v>0</v>
      </c>
      <c r="K79" s="191">
        <f t="shared" si="11"/>
        <v>0</v>
      </c>
      <c r="L79" s="191">
        <f t="shared" si="11"/>
        <v>0</v>
      </c>
      <c r="M79" s="191">
        <f t="shared" si="11"/>
        <v>0</v>
      </c>
      <c r="N79" s="191">
        <f t="shared" si="11"/>
        <v>0</v>
      </c>
      <c r="O79" s="191">
        <f t="shared" si="11"/>
        <v>0</v>
      </c>
      <c r="P79" s="191">
        <f t="shared" si="11"/>
        <v>0</v>
      </c>
      <c r="Q79" s="191">
        <f t="shared" si="11"/>
        <v>0</v>
      </c>
      <c r="R79" s="191">
        <f t="shared" si="11"/>
        <v>0</v>
      </c>
      <c r="S79" s="191">
        <f t="shared" si="11"/>
        <v>0</v>
      </c>
      <c r="T79" s="191">
        <f t="shared" si="11"/>
        <v>0</v>
      </c>
      <c r="U79" s="191">
        <f t="shared" si="11"/>
        <v>0</v>
      </c>
      <c r="V79" s="191">
        <f t="shared" si="11"/>
        <v>0</v>
      </c>
      <c r="W79" s="191">
        <f t="shared" si="11"/>
        <v>0</v>
      </c>
      <c r="X79" s="185">
        <f t="shared" si="11"/>
        <v>0</v>
      </c>
      <c r="Y79" s="170">
        <f aca="true" t="shared" si="12" ref="Y79:Y86">X79/G79*100</f>
        <v>0</v>
      </c>
      <c r="Z79" s="123">
        <f>Z80</f>
        <v>0</v>
      </c>
      <c r="AA79" s="147">
        <f aca="true" t="shared" si="13" ref="AA79:AA137">Z79/G79*100</f>
        <v>0</v>
      </c>
    </row>
    <row r="80" spans="1:27" ht="32.25" outlineLevel="3" thickBot="1">
      <c r="A80" s="98" t="s">
        <v>135</v>
      </c>
      <c r="B80" s="19">
        <v>951</v>
      </c>
      <c r="C80" s="9" t="s">
        <v>9</v>
      </c>
      <c r="D80" s="9" t="s">
        <v>261</v>
      </c>
      <c r="E80" s="9" t="s">
        <v>5</v>
      </c>
      <c r="F80" s="9"/>
      <c r="G80" s="123">
        <f>G81</f>
        <v>200</v>
      </c>
      <c r="H80" s="191">
        <f t="shared" si="11"/>
        <v>0</v>
      </c>
      <c r="I80" s="191">
        <f t="shared" si="11"/>
        <v>0</v>
      </c>
      <c r="J80" s="191">
        <f t="shared" si="11"/>
        <v>0</v>
      </c>
      <c r="K80" s="191">
        <f t="shared" si="11"/>
        <v>0</v>
      </c>
      <c r="L80" s="191">
        <f t="shared" si="11"/>
        <v>0</v>
      </c>
      <c r="M80" s="191">
        <f t="shared" si="11"/>
        <v>0</v>
      </c>
      <c r="N80" s="191">
        <f t="shared" si="11"/>
        <v>0</v>
      </c>
      <c r="O80" s="191">
        <f t="shared" si="11"/>
        <v>0</v>
      </c>
      <c r="P80" s="191">
        <f t="shared" si="11"/>
        <v>0</v>
      </c>
      <c r="Q80" s="191">
        <f t="shared" si="11"/>
        <v>0</v>
      </c>
      <c r="R80" s="191">
        <f t="shared" si="11"/>
        <v>0</v>
      </c>
      <c r="S80" s="191">
        <f t="shared" si="11"/>
        <v>0</v>
      </c>
      <c r="T80" s="191">
        <f t="shared" si="11"/>
        <v>0</v>
      </c>
      <c r="U80" s="191">
        <f t="shared" si="11"/>
        <v>0</v>
      </c>
      <c r="V80" s="191">
        <f t="shared" si="11"/>
        <v>0</v>
      </c>
      <c r="W80" s="191">
        <f t="shared" si="11"/>
        <v>0</v>
      </c>
      <c r="X80" s="185">
        <f t="shared" si="11"/>
        <v>0</v>
      </c>
      <c r="Y80" s="170">
        <f t="shared" si="12"/>
        <v>0</v>
      </c>
      <c r="Z80" s="123">
        <f>Z81</f>
        <v>0</v>
      </c>
      <c r="AA80" s="147">
        <f t="shared" si="13"/>
        <v>0</v>
      </c>
    </row>
    <row r="81" spans="1:27" ht="32.25" outlineLevel="4" thickBot="1">
      <c r="A81" s="98" t="s">
        <v>136</v>
      </c>
      <c r="B81" s="19">
        <v>951</v>
      </c>
      <c r="C81" s="9" t="s">
        <v>9</v>
      </c>
      <c r="D81" s="9" t="s">
        <v>262</v>
      </c>
      <c r="E81" s="9" t="s">
        <v>5</v>
      </c>
      <c r="F81" s="9"/>
      <c r="G81" s="123">
        <f>G82</f>
        <v>200</v>
      </c>
      <c r="H81" s="196">
        <f t="shared" si="11"/>
        <v>0</v>
      </c>
      <c r="I81" s="196">
        <f t="shared" si="11"/>
        <v>0</v>
      </c>
      <c r="J81" s="196">
        <f t="shared" si="11"/>
        <v>0</v>
      </c>
      <c r="K81" s="196">
        <f t="shared" si="11"/>
        <v>0</v>
      </c>
      <c r="L81" s="196">
        <f t="shared" si="11"/>
        <v>0</v>
      </c>
      <c r="M81" s="196">
        <f t="shared" si="11"/>
        <v>0</v>
      </c>
      <c r="N81" s="196">
        <f t="shared" si="11"/>
        <v>0</v>
      </c>
      <c r="O81" s="196">
        <f t="shared" si="11"/>
        <v>0</v>
      </c>
      <c r="P81" s="196">
        <f t="shared" si="11"/>
        <v>0</v>
      </c>
      <c r="Q81" s="196">
        <f t="shared" si="11"/>
        <v>0</v>
      </c>
      <c r="R81" s="196">
        <f t="shared" si="11"/>
        <v>0</v>
      </c>
      <c r="S81" s="196">
        <f t="shared" si="11"/>
        <v>0</v>
      </c>
      <c r="T81" s="196">
        <f t="shared" si="11"/>
        <v>0</v>
      </c>
      <c r="U81" s="196">
        <f t="shared" si="11"/>
        <v>0</v>
      </c>
      <c r="V81" s="196">
        <f t="shared" si="11"/>
        <v>0</v>
      </c>
      <c r="W81" s="196">
        <f t="shared" si="11"/>
        <v>0</v>
      </c>
      <c r="X81" s="197">
        <f t="shared" si="11"/>
        <v>0</v>
      </c>
      <c r="Y81" s="170">
        <f t="shared" si="12"/>
        <v>0</v>
      </c>
      <c r="Z81" s="123">
        <f>Z82</f>
        <v>0</v>
      </c>
      <c r="AA81" s="147">
        <f t="shared" si="13"/>
        <v>0</v>
      </c>
    </row>
    <row r="82" spans="1:27" ht="32.25" outlineLevel="5" thickBot="1">
      <c r="A82" s="84" t="s">
        <v>139</v>
      </c>
      <c r="B82" s="80">
        <v>951</v>
      </c>
      <c r="C82" s="81" t="s">
        <v>9</v>
      </c>
      <c r="D82" s="81" t="s">
        <v>269</v>
      </c>
      <c r="E82" s="81" t="s">
        <v>5</v>
      </c>
      <c r="F82" s="81"/>
      <c r="G82" s="125">
        <f>G83</f>
        <v>200</v>
      </c>
      <c r="H82" s="215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99"/>
      <c r="X82" s="188">
        <v>0</v>
      </c>
      <c r="Y82" s="170">
        <f t="shared" si="12"/>
        <v>0</v>
      </c>
      <c r="Z82" s="125">
        <f>Z83</f>
        <v>0</v>
      </c>
      <c r="AA82" s="147">
        <f t="shared" si="13"/>
        <v>0</v>
      </c>
    </row>
    <row r="83" spans="1:27" ht="15.75" customHeight="1" outlineLevel="3" thickBot="1">
      <c r="A83" s="136" t="s">
        <v>109</v>
      </c>
      <c r="B83" s="148">
        <v>951</v>
      </c>
      <c r="C83" s="137" t="s">
        <v>9</v>
      </c>
      <c r="D83" s="137" t="s">
        <v>269</v>
      </c>
      <c r="E83" s="137" t="s">
        <v>108</v>
      </c>
      <c r="F83" s="137"/>
      <c r="G83" s="138">
        <v>200</v>
      </c>
      <c r="H83" s="203" t="e">
        <f aca="true" t="shared" si="14" ref="H83:X83">H84+H92+H100+H101+H109+H130+H137+H152</f>
        <v>#REF!</v>
      </c>
      <c r="I83" s="203" t="e">
        <f t="shared" si="14"/>
        <v>#REF!</v>
      </c>
      <c r="J83" s="203" t="e">
        <f t="shared" si="14"/>
        <v>#REF!</v>
      </c>
      <c r="K83" s="203" t="e">
        <f t="shared" si="14"/>
        <v>#REF!</v>
      </c>
      <c r="L83" s="203" t="e">
        <f t="shared" si="14"/>
        <v>#REF!</v>
      </c>
      <c r="M83" s="203" t="e">
        <f t="shared" si="14"/>
        <v>#REF!</v>
      </c>
      <c r="N83" s="203" t="e">
        <f t="shared" si="14"/>
        <v>#REF!</v>
      </c>
      <c r="O83" s="203" t="e">
        <f t="shared" si="14"/>
        <v>#REF!</v>
      </c>
      <c r="P83" s="203" t="e">
        <f t="shared" si="14"/>
        <v>#REF!</v>
      </c>
      <c r="Q83" s="203" t="e">
        <f t="shared" si="14"/>
        <v>#REF!</v>
      </c>
      <c r="R83" s="203" t="e">
        <f t="shared" si="14"/>
        <v>#REF!</v>
      </c>
      <c r="S83" s="203" t="e">
        <f t="shared" si="14"/>
        <v>#REF!</v>
      </c>
      <c r="T83" s="203" t="e">
        <f t="shared" si="14"/>
        <v>#REF!</v>
      </c>
      <c r="U83" s="203" t="e">
        <f t="shared" si="14"/>
        <v>#REF!</v>
      </c>
      <c r="V83" s="203" t="e">
        <f t="shared" si="14"/>
        <v>#REF!</v>
      </c>
      <c r="W83" s="203" t="e">
        <f t="shared" si="14"/>
        <v>#REF!</v>
      </c>
      <c r="X83" s="203" t="e">
        <f t="shared" si="14"/>
        <v>#REF!</v>
      </c>
      <c r="Y83" s="195" t="e">
        <f t="shared" si="12"/>
        <v>#REF!</v>
      </c>
      <c r="Z83" s="138">
        <v>0</v>
      </c>
      <c r="AA83" s="147">
        <f t="shared" si="13"/>
        <v>0</v>
      </c>
    </row>
    <row r="84" spans="1:27" ht="16.5" outlineLevel="3" thickBot="1">
      <c r="A84" s="8" t="s">
        <v>29</v>
      </c>
      <c r="B84" s="19">
        <v>951</v>
      </c>
      <c r="C84" s="9" t="s">
        <v>67</v>
      </c>
      <c r="D84" s="9" t="s">
        <v>260</v>
      </c>
      <c r="E84" s="9" t="s">
        <v>5</v>
      </c>
      <c r="F84" s="9"/>
      <c r="G84" s="123">
        <f>G85+G136</f>
        <v>53031.82707</v>
      </c>
      <c r="H84" s="32" t="e">
        <f>H85+#REF!</f>
        <v>#REF!</v>
      </c>
      <c r="I84" s="32" t="e">
        <f>I85+#REF!</f>
        <v>#REF!</v>
      </c>
      <c r="J84" s="32" t="e">
        <f>J85+#REF!</f>
        <v>#REF!</v>
      </c>
      <c r="K84" s="32" t="e">
        <f>K85+#REF!</f>
        <v>#REF!</v>
      </c>
      <c r="L84" s="32" t="e">
        <f>L85+#REF!</f>
        <v>#REF!</v>
      </c>
      <c r="M84" s="32" t="e">
        <f>M85+#REF!</f>
        <v>#REF!</v>
      </c>
      <c r="N84" s="32" t="e">
        <f>N85+#REF!</f>
        <v>#REF!</v>
      </c>
      <c r="O84" s="32" t="e">
        <f>O85+#REF!</f>
        <v>#REF!</v>
      </c>
      <c r="P84" s="32" t="e">
        <f>P85+#REF!</f>
        <v>#REF!</v>
      </c>
      <c r="Q84" s="32" t="e">
        <f>Q85+#REF!</f>
        <v>#REF!</v>
      </c>
      <c r="R84" s="32" t="e">
        <f>R85+#REF!</f>
        <v>#REF!</v>
      </c>
      <c r="S84" s="32" t="e">
        <f>S85+#REF!</f>
        <v>#REF!</v>
      </c>
      <c r="T84" s="32" t="e">
        <f>T85+#REF!</f>
        <v>#REF!</v>
      </c>
      <c r="U84" s="32" t="e">
        <f>U85+#REF!</f>
        <v>#REF!</v>
      </c>
      <c r="V84" s="32" t="e">
        <f>V85+#REF!</f>
        <v>#REF!</v>
      </c>
      <c r="W84" s="32" t="e">
        <f>W85+#REF!</f>
        <v>#REF!</v>
      </c>
      <c r="X84" s="63" t="e">
        <f>X85+#REF!</f>
        <v>#REF!</v>
      </c>
      <c r="Y84" s="54" t="e">
        <f t="shared" si="12"/>
        <v>#REF!</v>
      </c>
      <c r="Z84" s="123">
        <f>Z85+Z136</f>
        <v>29040.682999999994</v>
      </c>
      <c r="AA84" s="147">
        <f t="shared" si="13"/>
        <v>54.7608570258524</v>
      </c>
    </row>
    <row r="85" spans="1:27" ht="32.25" outlineLevel="4" thickBot="1">
      <c r="A85" s="98" t="s">
        <v>135</v>
      </c>
      <c r="B85" s="19">
        <v>951</v>
      </c>
      <c r="C85" s="9" t="s">
        <v>67</v>
      </c>
      <c r="D85" s="9" t="s">
        <v>261</v>
      </c>
      <c r="E85" s="9" t="s">
        <v>5</v>
      </c>
      <c r="F85" s="9"/>
      <c r="G85" s="123">
        <f>G86</f>
        <v>41258.42807</v>
      </c>
      <c r="H85" s="33">
        <f aca="true" t="shared" si="15" ref="H85:X85">H86</f>
        <v>0</v>
      </c>
      <c r="I85" s="33">
        <f t="shared" si="15"/>
        <v>0</v>
      </c>
      <c r="J85" s="33">
        <f t="shared" si="15"/>
        <v>0</v>
      </c>
      <c r="K85" s="33">
        <f t="shared" si="15"/>
        <v>0</v>
      </c>
      <c r="L85" s="33">
        <f t="shared" si="15"/>
        <v>0</v>
      </c>
      <c r="M85" s="33">
        <f t="shared" si="15"/>
        <v>0</v>
      </c>
      <c r="N85" s="33">
        <f t="shared" si="15"/>
        <v>0</v>
      </c>
      <c r="O85" s="33">
        <f t="shared" si="15"/>
        <v>0</v>
      </c>
      <c r="P85" s="33">
        <f t="shared" si="15"/>
        <v>0</v>
      </c>
      <c r="Q85" s="33">
        <f t="shared" si="15"/>
        <v>0</v>
      </c>
      <c r="R85" s="33">
        <f t="shared" si="15"/>
        <v>0</v>
      </c>
      <c r="S85" s="33">
        <f t="shared" si="15"/>
        <v>0</v>
      </c>
      <c r="T85" s="33">
        <f t="shared" si="15"/>
        <v>0</v>
      </c>
      <c r="U85" s="33">
        <f t="shared" si="15"/>
        <v>0</v>
      </c>
      <c r="V85" s="33">
        <f t="shared" si="15"/>
        <v>0</v>
      </c>
      <c r="W85" s="33">
        <f t="shared" si="15"/>
        <v>0</v>
      </c>
      <c r="X85" s="61">
        <f t="shared" si="15"/>
        <v>950</v>
      </c>
      <c r="Y85" s="54">
        <f t="shared" si="12"/>
        <v>2.3025598512580463</v>
      </c>
      <c r="Z85" s="123">
        <f>Z86</f>
        <v>23014.186999999994</v>
      </c>
      <c r="AA85" s="147">
        <f t="shared" si="13"/>
        <v>55.780571574257735</v>
      </c>
    </row>
    <row r="86" spans="1:27" ht="32.25" outlineLevel="5" thickBot="1">
      <c r="A86" s="98" t="s">
        <v>136</v>
      </c>
      <c r="B86" s="19">
        <v>951</v>
      </c>
      <c r="C86" s="9" t="s">
        <v>67</v>
      </c>
      <c r="D86" s="9" t="s">
        <v>262</v>
      </c>
      <c r="E86" s="9" t="s">
        <v>5</v>
      </c>
      <c r="F86" s="9"/>
      <c r="G86" s="123">
        <f>G87+G94+G105+G101+G116+G123+G130</f>
        <v>41258.42807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2"/>
      <c r="X86" s="58">
        <v>950</v>
      </c>
      <c r="Y86" s="54">
        <f t="shared" si="12"/>
        <v>2.3025598512580463</v>
      </c>
      <c r="Z86" s="123">
        <f>Z87+Z94+Z105+Z101+Z116+Z123+Z130</f>
        <v>23014.186999999994</v>
      </c>
      <c r="AA86" s="147">
        <f t="shared" si="13"/>
        <v>55.780571574257735</v>
      </c>
    </row>
    <row r="87" spans="1:27" ht="18.75" customHeight="1" outlineLevel="5" thickBot="1">
      <c r="A87" s="84" t="s">
        <v>30</v>
      </c>
      <c r="B87" s="80">
        <v>951</v>
      </c>
      <c r="C87" s="81" t="s">
        <v>67</v>
      </c>
      <c r="D87" s="81" t="s">
        <v>270</v>
      </c>
      <c r="E87" s="81" t="s">
        <v>5</v>
      </c>
      <c r="F87" s="81"/>
      <c r="G87" s="125">
        <f>G88+G92</f>
        <v>2045</v>
      </c>
      <c r="H87" s="50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66"/>
      <c r="Y87" s="54"/>
      <c r="Z87" s="125">
        <f>Z88+Z92</f>
        <v>825.9830000000001</v>
      </c>
      <c r="AA87" s="147">
        <f t="shared" si="13"/>
        <v>40.390366748166265</v>
      </c>
    </row>
    <row r="88" spans="1:27" ht="32.25" outlineLevel="5" thickBot="1">
      <c r="A88" s="5" t="s">
        <v>94</v>
      </c>
      <c r="B88" s="21">
        <v>951</v>
      </c>
      <c r="C88" s="6" t="s">
        <v>67</v>
      </c>
      <c r="D88" s="6" t="s">
        <v>270</v>
      </c>
      <c r="E88" s="6" t="s">
        <v>91</v>
      </c>
      <c r="F88" s="6"/>
      <c r="G88" s="127">
        <f>G89+G90+G91</f>
        <v>1479.728</v>
      </c>
      <c r="H88" s="5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66"/>
      <c r="Y88" s="54"/>
      <c r="Z88" s="127">
        <f>Z89+Z90+Z91</f>
        <v>778.297</v>
      </c>
      <c r="AA88" s="147">
        <f t="shared" si="13"/>
        <v>52.59730166625217</v>
      </c>
    </row>
    <row r="89" spans="1:27" ht="19.5" customHeight="1" outlineLevel="5" thickBot="1">
      <c r="A89" s="78" t="s">
        <v>257</v>
      </c>
      <c r="B89" s="82">
        <v>951</v>
      </c>
      <c r="C89" s="83" t="s">
        <v>67</v>
      </c>
      <c r="D89" s="83" t="s">
        <v>270</v>
      </c>
      <c r="E89" s="83" t="s">
        <v>92</v>
      </c>
      <c r="F89" s="83"/>
      <c r="G89" s="124">
        <v>1138.359</v>
      </c>
      <c r="H89" s="50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66"/>
      <c r="Y89" s="54"/>
      <c r="Z89" s="124">
        <v>598.698</v>
      </c>
      <c r="AA89" s="147">
        <f t="shared" si="13"/>
        <v>52.5930747681531</v>
      </c>
    </row>
    <row r="90" spans="1:27" ht="30.75" customHeight="1" outlineLevel="5" thickBot="1">
      <c r="A90" s="78" t="s">
        <v>259</v>
      </c>
      <c r="B90" s="82">
        <v>951</v>
      </c>
      <c r="C90" s="83" t="s">
        <v>67</v>
      </c>
      <c r="D90" s="83" t="s">
        <v>270</v>
      </c>
      <c r="E90" s="83" t="s">
        <v>93</v>
      </c>
      <c r="F90" s="83"/>
      <c r="G90" s="124">
        <v>0</v>
      </c>
      <c r="H90" s="50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66"/>
      <c r="Y90" s="54"/>
      <c r="Z90" s="124">
        <v>0</v>
      </c>
      <c r="AA90" s="147">
        <v>0</v>
      </c>
    </row>
    <row r="91" spans="1:27" ht="48" outlineLevel="5" thickBot="1">
      <c r="A91" s="78" t="s">
        <v>252</v>
      </c>
      <c r="B91" s="82">
        <v>951</v>
      </c>
      <c r="C91" s="83" t="s">
        <v>67</v>
      </c>
      <c r="D91" s="83" t="s">
        <v>270</v>
      </c>
      <c r="E91" s="83" t="s">
        <v>253</v>
      </c>
      <c r="F91" s="83"/>
      <c r="G91" s="124">
        <v>341.369</v>
      </c>
      <c r="H91" s="50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66"/>
      <c r="Y91" s="54"/>
      <c r="Z91" s="124">
        <v>179.599</v>
      </c>
      <c r="AA91" s="147">
        <f t="shared" si="13"/>
        <v>52.61139705128467</v>
      </c>
    </row>
    <row r="92" spans="1:27" ht="21.75" customHeight="1" outlineLevel="6" thickBot="1">
      <c r="A92" s="5" t="s">
        <v>100</v>
      </c>
      <c r="B92" s="21">
        <v>951</v>
      </c>
      <c r="C92" s="6" t="s">
        <v>67</v>
      </c>
      <c r="D92" s="6" t="s">
        <v>270</v>
      </c>
      <c r="E92" s="6" t="s">
        <v>95</v>
      </c>
      <c r="F92" s="6"/>
      <c r="G92" s="127">
        <f>G93</f>
        <v>565.272</v>
      </c>
      <c r="H92" s="32">
        <f aca="true" t="shared" si="16" ref="H92:P92">H93</f>
        <v>0</v>
      </c>
      <c r="I92" s="32">
        <f t="shared" si="16"/>
        <v>0</v>
      </c>
      <c r="J92" s="32">
        <f t="shared" si="16"/>
        <v>0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 t="shared" si="16"/>
        <v>0</v>
      </c>
      <c r="O92" s="32">
        <f t="shared" si="16"/>
        <v>0</v>
      </c>
      <c r="P92" s="32">
        <f t="shared" si="16"/>
        <v>0</v>
      </c>
      <c r="Q92" s="32">
        <f aca="true" t="shared" si="17" ref="Q92:W92">Q93</f>
        <v>0</v>
      </c>
      <c r="R92" s="32">
        <f t="shared" si="17"/>
        <v>0</v>
      </c>
      <c r="S92" s="32">
        <f t="shared" si="17"/>
        <v>0</v>
      </c>
      <c r="T92" s="32">
        <f t="shared" si="17"/>
        <v>0</v>
      </c>
      <c r="U92" s="32">
        <f t="shared" si="17"/>
        <v>0</v>
      </c>
      <c r="V92" s="32">
        <f t="shared" si="17"/>
        <v>0</v>
      </c>
      <c r="W92" s="32">
        <f t="shared" si="17"/>
        <v>0</v>
      </c>
      <c r="X92" s="60">
        <f>X93</f>
        <v>9539.0701</v>
      </c>
      <c r="Y92" s="54">
        <f>X92/G92*100</f>
        <v>1687.5185928190324</v>
      </c>
      <c r="Z92" s="127">
        <f>Z93</f>
        <v>47.686</v>
      </c>
      <c r="AA92" s="147">
        <f t="shared" si="13"/>
        <v>8.435938804681639</v>
      </c>
    </row>
    <row r="93" spans="1:27" ht="32.25" outlineLevel="4" thickBot="1">
      <c r="A93" s="78" t="s">
        <v>101</v>
      </c>
      <c r="B93" s="82">
        <v>951</v>
      </c>
      <c r="C93" s="83" t="s">
        <v>67</v>
      </c>
      <c r="D93" s="83" t="s">
        <v>270</v>
      </c>
      <c r="E93" s="83" t="s">
        <v>96</v>
      </c>
      <c r="F93" s="83"/>
      <c r="G93" s="124">
        <v>565.272</v>
      </c>
      <c r="H93" s="33">
        <f aca="true" t="shared" si="18" ref="H93:X93">H94</f>
        <v>0</v>
      </c>
      <c r="I93" s="33">
        <f t="shared" si="18"/>
        <v>0</v>
      </c>
      <c r="J93" s="33">
        <f t="shared" si="18"/>
        <v>0</v>
      </c>
      <c r="K93" s="33">
        <f t="shared" si="18"/>
        <v>0</v>
      </c>
      <c r="L93" s="33">
        <f t="shared" si="18"/>
        <v>0</v>
      </c>
      <c r="M93" s="33">
        <f t="shared" si="18"/>
        <v>0</v>
      </c>
      <c r="N93" s="33">
        <f t="shared" si="18"/>
        <v>0</v>
      </c>
      <c r="O93" s="33">
        <f t="shared" si="18"/>
        <v>0</v>
      </c>
      <c r="P93" s="33">
        <f t="shared" si="18"/>
        <v>0</v>
      </c>
      <c r="Q93" s="33">
        <f t="shared" si="18"/>
        <v>0</v>
      </c>
      <c r="R93" s="33">
        <f t="shared" si="18"/>
        <v>0</v>
      </c>
      <c r="S93" s="33">
        <f t="shared" si="18"/>
        <v>0</v>
      </c>
      <c r="T93" s="33">
        <f t="shared" si="18"/>
        <v>0</v>
      </c>
      <c r="U93" s="33">
        <f t="shared" si="18"/>
        <v>0</v>
      </c>
      <c r="V93" s="33">
        <f t="shared" si="18"/>
        <v>0</v>
      </c>
      <c r="W93" s="33">
        <f t="shared" si="18"/>
        <v>0</v>
      </c>
      <c r="X93" s="57">
        <f t="shared" si="18"/>
        <v>9539.0701</v>
      </c>
      <c r="Y93" s="54">
        <f>X93/G93*100</f>
        <v>1687.5185928190324</v>
      </c>
      <c r="Z93" s="124">
        <v>47.686</v>
      </c>
      <c r="AA93" s="147">
        <f t="shared" si="13"/>
        <v>8.435938804681639</v>
      </c>
    </row>
    <row r="94" spans="1:27" ht="48" outlineLevel="5" thickBot="1">
      <c r="A94" s="99" t="s">
        <v>204</v>
      </c>
      <c r="B94" s="80">
        <v>951</v>
      </c>
      <c r="C94" s="81" t="s">
        <v>67</v>
      </c>
      <c r="D94" s="81" t="s">
        <v>264</v>
      </c>
      <c r="E94" s="81" t="s">
        <v>5</v>
      </c>
      <c r="F94" s="81"/>
      <c r="G94" s="125">
        <f>G95+G99</f>
        <v>14735.75</v>
      </c>
      <c r="H94" s="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2"/>
      <c r="X94" s="58">
        <v>9539.0701</v>
      </c>
      <c r="Y94" s="54">
        <f>X94/G94*100</f>
        <v>64.73420151671955</v>
      </c>
      <c r="Z94" s="125">
        <f>Z95+Z99</f>
        <v>9230.302</v>
      </c>
      <c r="AA94" s="147">
        <f t="shared" si="13"/>
        <v>62.638834127886255</v>
      </c>
    </row>
    <row r="95" spans="1:27" ht="32.25" outlineLevel="5" thickBot="1">
      <c r="A95" s="5" t="s">
        <v>94</v>
      </c>
      <c r="B95" s="21">
        <v>951</v>
      </c>
      <c r="C95" s="6" t="s">
        <v>67</v>
      </c>
      <c r="D95" s="6" t="s">
        <v>264</v>
      </c>
      <c r="E95" s="6" t="s">
        <v>91</v>
      </c>
      <c r="F95" s="6"/>
      <c r="G95" s="127">
        <f>G96+G97+G98</f>
        <v>14600.2</v>
      </c>
      <c r="H95" s="50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66"/>
      <c r="Y95" s="54"/>
      <c r="Z95" s="127">
        <f>Z96+Z97+Z98</f>
        <v>9203.782</v>
      </c>
      <c r="AA95" s="147">
        <f t="shared" si="13"/>
        <v>63.03873919535348</v>
      </c>
    </row>
    <row r="96" spans="1:27" ht="21.75" customHeight="1" outlineLevel="5" thickBot="1">
      <c r="A96" s="78" t="s">
        <v>257</v>
      </c>
      <c r="B96" s="82">
        <v>951</v>
      </c>
      <c r="C96" s="83" t="s">
        <v>67</v>
      </c>
      <c r="D96" s="83" t="s">
        <v>264</v>
      </c>
      <c r="E96" s="83" t="s">
        <v>92</v>
      </c>
      <c r="F96" s="83"/>
      <c r="G96" s="124">
        <v>10504.7</v>
      </c>
      <c r="H96" s="50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66"/>
      <c r="Y96" s="54"/>
      <c r="Z96" s="124">
        <v>7100.845</v>
      </c>
      <c r="AA96" s="147">
        <f t="shared" si="13"/>
        <v>67.59683760602397</v>
      </c>
    </row>
    <row r="97" spans="1:27" ht="35.25" customHeight="1" outlineLevel="5" thickBot="1">
      <c r="A97" s="78" t="s">
        <v>259</v>
      </c>
      <c r="B97" s="82">
        <v>951</v>
      </c>
      <c r="C97" s="83" t="s">
        <v>67</v>
      </c>
      <c r="D97" s="83" t="s">
        <v>264</v>
      </c>
      <c r="E97" s="83" t="s">
        <v>93</v>
      </c>
      <c r="F97" s="83"/>
      <c r="G97" s="124">
        <v>2</v>
      </c>
      <c r="H97" s="198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69"/>
      <c r="Y97" s="170"/>
      <c r="Z97" s="124">
        <v>0</v>
      </c>
      <c r="AA97" s="147">
        <f t="shared" si="13"/>
        <v>0</v>
      </c>
    </row>
    <row r="98" spans="1:27" ht="48" outlineLevel="5" thickBot="1">
      <c r="A98" s="78" t="s">
        <v>252</v>
      </c>
      <c r="B98" s="82">
        <v>951</v>
      </c>
      <c r="C98" s="83" t="s">
        <v>67</v>
      </c>
      <c r="D98" s="83" t="s">
        <v>264</v>
      </c>
      <c r="E98" s="83" t="s">
        <v>253</v>
      </c>
      <c r="F98" s="83"/>
      <c r="G98" s="124">
        <v>4093.5</v>
      </c>
      <c r="H98" s="198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69"/>
      <c r="Y98" s="170"/>
      <c r="Z98" s="124">
        <v>2102.937</v>
      </c>
      <c r="AA98" s="147">
        <f t="shared" si="13"/>
        <v>51.372590692561374</v>
      </c>
    </row>
    <row r="99" spans="1:27" ht="16.5" customHeight="1" outlineLevel="5" thickBot="1">
      <c r="A99" s="5" t="s">
        <v>100</v>
      </c>
      <c r="B99" s="21">
        <v>951</v>
      </c>
      <c r="C99" s="6" t="s">
        <v>67</v>
      </c>
      <c r="D99" s="6" t="s">
        <v>264</v>
      </c>
      <c r="E99" s="6" t="s">
        <v>95</v>
      </c>
      <c r="F99" s="6"/>
      <c r="G99" s="127">
        <f>G100</f>
        <v>135.55</v>
      </c>
      <c r="H99" s="198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69"/>
      <c r="Y99" s="170"/>
      <c r="Z99" s="127">
        <f>Z100</f>
        <v>26.52</v>
      </c>
      <c r="AA99" s="147">
        <f t="shared" si="13"/>
        <v>19.56473625968277</v>
      </c>
    </row>
    <row r="100" spans="1:29" ht="32.25" outlineLevel="6" thickBot="1">
      <c r="A100" s="78" t="s">
        <v>101</v>
      </c>
      <c r="B100" s="82">
        <v>951</v>
      </c>
      <c r="C100" s="83" t="s">
        <v>67</v>
      </c>
      <c r="D100" s="83" t="s">
        <v>264</v>
      </c>
      <c r="E100" s="83" t="s">
        <v>96</v>
      </c>
      <c r="F100" s="83"/>
      <c r="G100" s="124">
        <v>135.55</v>
      </c>
      <c r="H100" s="192" t="e">
        <f>#REF!</f>
        <v>#REF!</v>
      </c>
      <c r="I100" s="192" t="e">
        <f>#REF!</f>
        <v>#REF!</v>
      </c>
      <c r="J100" s="192" t="e">
        <f>#REF!</f>
        <v>#REF!</v>
      </c>
      <c r="K100" s="192" t="e">
        <f>#REF!</f>
        <v>#REF!</v>
      </c>
      <c r="L100" s="192" t="e">
        <f>#REF!</f>
        <v>#REF!</v>
      </c>
      <c r="M100" s="192" t="e">
        <f>#REF!</f>
        <v>#REF!</v>
      </c>
      <c r="N100" s="192" t="e">
        <f>#REF!</f>
        <v>#REF!</v>
      </c>
      <c r="O100" s="192" t="e">
        <f>#REF!</f>
        <v>#REF!</v>
      </c>
      <c r="P100" s="192" t="e">
        <f>#REF!</f>
        <v>#REF!</v>
      </c>
      <c r="Q100" s="192" t="e">
        <f>#REF!</f>
        <v>#REF!</v>
      </c>
      <c r="R100" s="192" t="e">
        <f>#REF!</f>
        <v>#REF!</v>
      </c>
      <c r="S100" s="192" t="e">
        <f>#REF!</f>
        <v>#REF!</v>
      </c>
      <c r="T100" s="192" t="e">
        <f>#REF!</f>
        <v>#REF!</v>
      </c>
      <c r="U100" s="192" t="e">
        <f>#REF!</f>
        <v>#REF!</v>
      </c>
      <c r="V100" s="192" t="e">
        <f>#REF!</f>
        <v>#REF!</v>
      </c>
      <c r="W100" s="192" t="e">
        <f>#REF!</f>
        <v>#REF!</v>
      </c>
      <c r="X100" s="186" t="e">
        <f>#REF!</f>
        <v>#REF!</v>
      </c>
      <c r="Y100" s="170" t="e">
        <f>X100/G100*100</f>
        <v>#REF!</v>
      </c>
      <c r="Z100" s="124">
        <v>26.52</v>
      </c>
      <c r="AA100" s="147">
        <f t="shared" si="13"/>
        <v>19.56473625968277</v>
      </c>
      <c r="AC100" s="238"/>
    </row>
    <row r="101" spans="1:27" ht="19.5" customHeight="1" outlineLevel="6" thickBot="1">
      <c r="A101" s="84" t="s">
        <v>140</v>
      </c>
      <c r="B101" s="80">
        <v>951</v>
      </c>
      <c r="C101" s="81" t="s">
        <v>67</v>
      </c>
      <c r="D101" s="81" t="s">
        <v>266</v>
      </c>
      <c r="E101" s="81" t="s">
        <v>5</v>
      </c>
      <c r="F101" s="81"/>
      <c r="G101" s="125">
        <f>G102+G103+G104</f>
        <v>70.17745</v>
      </c>
      <c r="H101" s="32" t="e">
        <f>#REF!+H102</f>
        <v>#REF!</v>
      </c>
      <c r="I101" s="32" t="e">
        <f>#REF!+I102</f>
        <v>#REF!</v>
      </c>
      <c r="J101" s="32" t="e">
        <f>#REF!+J102</f>
        <v>#REF!</v>
      </c>
      <c r="K101" s="32" t="e">
        <f>#REF!+K102</f>
        <v>#REF!</v>
      </c>
      <c r="L101" s="32" t="e">
        <f>#REF!+L102</f>
        <v>#REF!</v>
      </c>
      <c r="M101" s="32" t="e">
        <f>#REF!+M102</f>
        <v>#REF!</v>
      </c>
      <c r="N101" s="32" t="e">
        <f>#REF!+N102</f>
        <v>#REF!</v>
      </c>
      <c r="O101" s="32" t="e">
        <f>#REF!+O102</f>
        <v>#REF!</v>
      </c>
      <c r="P101" s="32" t="e">
        <f>#REF!+P102</f>
        <v>#REF!</v>
      </c>
      <c r="Q101" s="32" t="e">
        <f>#REF!+Q102</f>
        <v>#REF!</v>
      </c>
      <c r="R101" s="32" t="e">
        <f>#REF!+R102</f>
        <v>#REF!</v>
      </c>
      <c r="S101" s="32" t="e">
        <f>#REF!+S102</f>
        <v>#REF!</v>
      </c>
      <c r="T101" s="32" t="e">
        <f>#REF!+T102</f>
        <v>#REF!</v>
      </c>
      <c r="U101" s="32" t="e">
        <f>#REF!+U102</f>
        <v>#REF!</v>
      </c>
      <c r="V101" s="32" t="e">
        <f>#REF!+V102</f>
        <v>#REF!</v>
      </c>
      <c r="W101" s="32" t="e">
        <f>#REF!+W102</f>
        <v>#REF!</v>
      </c>
      <c r="X101" s="63" t="e">
        <f>#REF!+X102</f>
        <v>#REF!</v>
      </c>
      <c r="Y101" s="54" t="e">
        <f>X101/G101*100</f>
        <v>#REF!</v>
      </c>
      <c r="Z101" s="125">
        <f>Z102+Z103+Z104</f>
        <v>70.17699999999999</v>
      </c>
      <c r="AA101" s="147">
        <f t="shared" si="13"/>
        <v>99.9993587683793</v>
      </c>
    </row>
    <row r="102" spans="1:27" ht="16.5" customHeight="1" outlineLevel="4" thickBot="1">
      <c r="A102" s="136" t="s">
        <v>110</v>
      </c>
      <c r="B102" s="148">
        <v>951</v>
      </c>
      <c r="C102" s="137" t="s">
        <v>67</v>
      </c>
      <c r="D102" s="137" t="s">
        <v>266</v>
      </c>
      <c r="E102" s="137" t="s">
        <v>222</v>
      </c>
      <c r="F102" s="137"/>
      <c r="G102" s="138">
        <v>18.5</v>
      </c>
      <c r="H102" s="149">
        <f aca="true" t="shared" si="19" ref="H102:W102">H108</f>
        <v>0</v>
      </c>
      <c r="I102" s="149">
        <f t="shared" si="19"/>
        <v>0</v>
      </c>
      <c r="J102" s="149">
        <f t="shared" si="19"/>
        <v>0</v>
      </c>
      <c r="K102" s="149">
        <f t="shared" si="19"/>
        <v>0</v>
      </c>
      <c r="L102" s="149">
        <f t="shared" si="19"/>
        <v>0</v>
      </c>
      <c r="M102" s="149">
        <f t="shared" si="19"/>
        <v>0</v>
      </c>
      <c r="N102" s="149">
        <f t="shared" si="19"/>
        <v>0</v>
      </c>
      <c r="O102" s="149">
        <f t="shared" si="19"/>
        <v>0</v>
      </c>
      <c r="P102" s="149">
        <f t="shared" si="19"/>
        <v>0</v>
      </c>
      <c r="Q102" s="149">
        <f t="shared" si="19"/>
        <v>0</v>
      </c>
      <c r="R102" s="149">
        <f t="shared" si="19"/>
        <v>0</v>
      </c>
      <c r="S102" s="149">
        <f t="shared" si="19"/>
        <v>0</v>
      </c>
      <c r="T102" s="149">
        <f t="shared" si="19"/>
        <v>0</v>
      </c>
      <c r="U102" s="149">
        <f t="shared" si="19"/>
        <v>0</v>
      </c>
      <c r="V102" s="149">
        <f t="shared" si="19"/>
        <v>0</v>
      </c>
      <c r="W102" s="149">
        <f t="shared" si="19"/>
        <v>0</v>
      </c>
      <c r="X102" s="150">
        <f>X108</f>
        <v>1067.9833</v>
      </c>
      <c r="Y102" s="151">
        <f>X102/G102*100</f>
        <v>5772.882702702703</v>
      </c>
      <c r="Z102" s="138">
        <v>18.5</v>
      </c>
      <c r="AA102" s="147">
        <f t="shared" si="13"/>
        <v>100</v>
      </c>
    </row>
    <row r="103" spans="1:27" ht="16.5" customHeight="1" outlineLevel="4" thickBot="1">
      <c r="A103" s="136" t="s">
        <v>104</v>
      </c>
      <c r="B103" s="148">
        <v>951</v>
      </c>
      <c r="C103" s="137" t="s">
        <v>67</v>
      </c>
      <c r="D103" s="137" t="s">
        <v>266</v>
      </c>
      <c r="E103" s="137" t="s">
        <v>99</v>
      </c>
      <c r="F103" s="137"/>
      <c r="G103" s="138">
        <v>1</v>
      </c>
      <c r="H103" s="155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230"/>
      <c r="Y103" s="151"/>
      <c r="Z103" s="138">
        <v>1</v>
      </c>
      <c r="AA103" s="147">
        <f t="shared" si="13"/>
        <v>100</v>
      </c>
    </row>
    <row r="104" spans="1:27" ht="16.5" customHeight="1" outlineLevel="4" thickBot="1">
      <c r="A104" s="136" t="s">
        <v>362</v>
      </c>
      <c r="B104" s="148">
        <v>951</v>
      </c>
      <c r="C104" s="137" t="s">
        <v>67</v>
      </c>
      <c r="D104" s="137" t="s">
        <v>266</v>
      </c>
      <c r="E104" s="137" t="s">
        <v>363</v>
      </c>
      <c r="F104" s="137"/>
      <c r="G104" s="138">
        <v>50.67745</v>
      </c>
      <c r="H104" s="155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230"/>
      <c r="Y104" s="151"/>
      <c r="Z104" s="138">
        <v>50.677</v>
      </c>
      <c r="AA104" s="147">
        <f t="shared" si="13"/>
        <v>99.99911203109076</v>
      </c>
    </row>
    <row r="105" spans="1:27" ht="33.75" customHeight="1" outlineLevel="4" thickBot="1">
      <c r="A105" s="84" t="s">
        <v>141</v>
      </c>
      <c r="B105" s="80">
        <v>951</v>
      </c>
      <c r="C105" s="81" t="s">
        <v>67</v>
      </c>
      <c r="D105" s="81" t="s">
        <v>271</v>
      </c>
      <c r="E105" s="81" t="s">
        <v>5</v>
      </c>
      <c r="F105" s="81"/>
      <c r="G105" s="125">
        <f>G106+G110+G112</f>
        <v>22027.09462</v>
      </c>
      <c r="H105" s="198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8"/>
      <c r="Y105" s="170"/>
      <c r="Z105" s="125">
        <f>Z106+Z110+Z112</f>
        <v>11873.184</v>
      </c>
      <c r="AA105" s="147">
        <f t="shared" si="13"/>
        <v>53.90263311993708</v>
      </c>
    </row>
    <row r="106" spans="1:27" ht="15.75" customHeight="1" outlineLevel="4" thickBot="1">
      <c r="A106" s="5" t="s">
        <v>112</v>
      </c>
      <c r="B106" s="21">
        <v>951</v>
      </c>
      <c r="C106" s="6" t="s">
        <v>67</v>
      </c>
      <c r="D106" s="6" t="s">
        <v>271</v>
      </c>
      <c r="E106" s="6" t="s">
        <v>111</v>
      </c>
      <c r="F106" s="6"/>
      <c r="G106" s="127">
        <f>G107+G108+G109</f>
        <v>13978.2</v>
      </c>
      <c r="H106" s="198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8"/>
      <c r="Y106" s="170"/>
      <c r="Z106" s="127">
        <f>Z107+Z108+Z109</f>
        <v>7522.227</v>
      </c>
      <c r="AA106" s="147">
        <f t="shared" si="13"/>
        <v>53.81398892561273</v>
      </c>
    </row>
    <row r="107" spans="1:27" ht="15.75" customHeight="1" outlineLevel="4" thickBot="1">
      <c r="A107" s="78" t="s">
        <v>256</v>
      </c>
      <c r="B107" s="82">
        <v>951</v>
      </c>
      <c r="C107" s="83" t="s">
        <v>67</v>
      </c>
      <c r="D107" s="83" t="s">
        <v>271</v>
      </c>
      <c r="E107" s="83" t="s">
        <v>113</v>
      </c>
      <c r="F107" s="83"/>
      <c r="G107" s="124">
        <v>10971</v>
      </c>
      <c r="H107" s="198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8"/>
      <c r="Y107" s="170"/>
      <c r="Z107" s="124">
        <v>5838.663</v>
      </c>
      <c r="AA107" s="147">
        <f t="shared" si="13"/>
        <v>53.21905933825539</v>
      </c>
    </row>
    <row r="108" spans="1:27" ht="32.25" outlineLevel="5" thickBot="1">
      <c r="A108" s="78" t="s">
        <v>258</v>
      </c>
      <c r="B108" s="82">
        <v>951</v>
      </c>
      <c r="C108" s="83" t="s">
        <v>67</v>
      </c>
      <c r="D108" s="83" t="s">
        <v>271</v>
      </c>
      <c r="E108" s="83" t="s">
        <v>114</v>
      </c>
      <c r="F108" s="83"/>
      <c r="G108" s="124">
        <v>0</v>
      </c>
      <c r="H108" s="215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99"/>
      <c r="X108" s="188">
        <v>1067.9833</v>
      </c>
      <c r="Y108" s="170">
        <f>X108/G105*100</f>
        <v>4.848498262818104</v>
      </c>
      <c r="Z108" s="124">
        <v>0</v>
      </c>
      <c r="AA108" s="147">
        <v>0</v>
      </c>
    </row>
    <row r="109" spans="1:27" ht="18.75" customHeight="1" outlineLevel="6" thickBot="1">
      <c r="A109" s="78" t="s">
        <v>254</v>
      </c>
      <c r="B109" s="82">
        <v>951</v>
      </c>
      <c r="C109" s="83" t="s">
        <v>67</v>
      </c>
      <c r="D109" s="83" t="s">
        <v>271</v>
      </c>
      <c r="E109" s="83" t="s">
        <v>255</v>
      </c>
      <c r="F109" s="83"/>
      <c r="G109" s="124">
        <v>3007.2</v>
      </c>
      <c r="H109" s="192" t="e">
        <f aca="true" t="shared" si="20" ref="H109:W109">H110</f>
        <v>#REF!</v>
      </c>
      <c r="I109" s="192" t="e">
        <f t="shared" si="20"/>
        <v>#REF!</v>
      </c>
      <c r="J109" s="192" t="e">
        <f t="shared" si="20"/>
        <v>#REF!</v>
      </c>
      <c r="K109" s="192" t="e">
        <f t="shared" si="20"/>
        <v>#REF!</v>
      </c>
      <c r="L109" s="192" t="e">
        <f t="shared" si="20"/>
        <v>#REF!</v>
      </c>
      <c r="M109" s="192" t="e">
        <f t="shared" si="20"/>
        <v>#REF!</v>
      </c>
      <c r="N109" s="192" t="e">
        <f t="shared" si="20"/>
        <v>#REF!</v>
      </c>
      <c r="O109" s="192" t="e">
        <f t="shared" si="20"/>
        <v>#REF!</v>
      </c>
      <c r="P109" s="192" t="e">
        <f t="shared" si="20"/>
        <v>#REF!</v>
      </c>
      <c r="Q109" s="192" t="e">
        <f t="shared" si="20"/>
        <v>#REF!</v>
      </c>
      <c r="R109" s="192" t="e">
        <f t="shared" si="20"/>
        <v>#REF!</v>
      </c>
      <c r="S109" s="192" t="e">
        <f t="shared" si="20"/>
        <v>#REF!</v>
      </c>
      <c r="T109" s="192" t="e">
        <f t="shared" si="20"/>
        <v>#REF!</v>
      </c>
      <c r="U109" s="192" t="e">
        <f t="shared" si="20"/>
        <v>#REF!</v>
      </c>
      <c r="V109" s="192" t="e">
        <f t="shared" si="20"/>
        <v>#REF!</v>
      </c>
      <c r="W109" s="192" t="e">
        <f t="shared" si="20"/>
        <v>#REF!</v>
      </c>
      <c r="X109" s="186" t="e">
        <f>X110</f>
        <v>#REF!</v>
      </c>
      <c r="Y109" s="170" t="e">
        <f>X109/G106*100</f>
        <v>#REF!</v>
      </c>
      <c r="Z109" s="124">
        <v>1683.564</v>
      </c>
      <c r="AA109" s="147">
        <f t="shared" si="13"/>
        <v>55.98443735035914</v>
      </c>
    </row>
    <row r="110" spans="1:27" ht="18" customHeight="1" outlineLevel="6" thickBot="1">
      <c r="A110" s="5" t="s">
        <v>100</v>
      </c>
      <c r="B110" s="21">
        <v>951</v>
      </c>
      <c r="C110" s="6" t="s">
        <v>67</v>
      </c>
      <c r="D110" s="6" t="s">
        <v>271</v>
      </c>
      <c r="E110" s="6" t="s">
        <v>95</v>
      </c>
      <c r="F110" s="6"/>
      <c r="G110" s="127">
        <f>G111</f>
        <v>7767.89462</v>
      </c>
      <c r="H110" s="223" t="e">
        <f>#REF!</f>
        <v>#REF!</v>
      </c>
      <c r="I110" s="223" t="e">
        <f>#REF!</f>
        <v>#REF!</v>
      </c>
      <c r="J110" s="223" t="e">
        <f>#REF!</f>
        <v>#REF!</v>
      </c>
      <c r="K110" s="223" t="e">
        <f>#REF!</f>
        <v>#REF!</v>
      </c>
      <c r="L110" s="223" t="e">
        <f>#REF!</f>
        <v>#REF!</v>
      </c>
      <c r="M110" s="223" t="e">
        <f>#REF!</f>
        <v>#REF!</v>
      </c>
      <c r="N110" s="223" t="e">
        <f>#REF!</f>
        <v>#REF!</v>
      </c>
      <c r="O110" s="223" t="e">
        <f>#REF!</f>
        <v>#REF!</v>
      </c>
      <c r="P110" s="223" t="e">
        <f>#REF!</f>
        <v>#REF!</v>
      </c>
      <c r="Q110" s="223" t="e">
        <f>#REF!</f>
        <v>#REF!</v>
      </c>
      <c r="R110" s="223" t="e">
        <f>#REF!</f>
        <v>#REF!</v>
      </c>
      <c r="S110" s="223" t="e">
        <f>#REF!</f>
        <v>#REF!</v>
      </c>
      <c r="T110" s="223" t="e">
        <f>#REF!</f>
        <v>#REF!</v>
      </c>
      <c r="U110" s="223" t="e">
        <f>#REF!</f>
        <v>#REF!</v>
      </c>
      <c r="V110" s="223" t="e">
        <f>#REF!</f>
        <v>#REF!</v>
      </c>
      <c r="W110" s="223" t="e">
        <f>#REF!</f>
        <v>#REF!</v>
      </c>
      <c r="X110" s="223" t="e">
        <f>#REF!</f>
        <v>#REF!</v>
      </c>
      <c r="Y110" s="170" t="e">
        <f>X110/G107*100</f>
        <v>#REF!</v>
      </c>
      <c r="Z110" s="127">
        <f>Z111</f>
        <v>4223.327</v>
      </c>
      <c r="AA110" s="147">
        <f t="shared" si="13"/>
        <v>54.36900481536141</v>
      </c>
    </row>
    <row r="111" spans="1:27" ht="32.25" outlineLevel="6" thickBot="1">
      <c r="A111" s="78" t="s">
        <v>101</v>
      </c>
      <c r="B111" s="82">
        <v>951</v>
      </c>
      <c r="C111" s="83" t="s">
        <v>67</v>
      </c>
      <c r="D111" s="83" t="s">
        <v>271</v>
      </c>
      <c r="E111" s="83" t="s">
        <v>96</v>
      </c>
      <c r="F111" s="83"/>
      <c r="G111" s="124">
        <v>7767.89462</v>
      </c>
      <c r="H111" s="229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169"/>
      <c r="Y111" s="170"/>
      <c r="Z111" s="124">
        <v>4223.327</v>
      </c>
      <c r="AA111" s="147">
        <f t="shared" si="13"/>
        <v>54.36900481536141</v>
      </c>
    </row>
    <row r="112" spans="1:27" ht="16.5" outlineLevel="6" thickBot="1">
      <c r="A112" s="5" t="s">
        <v>102</v>
      </c>
      <c r="B112" s="21">
        <v>951</v>
      </c>
      <c r="C112" s="6" t="s">
        <v>67</v>
      </c>
      <c r="D112" s="6" t="s">
        <v>271</v>
      </c>
      <c r="E112" s="6" t="s">
        <v>97</v>
      </c>
      <c r="F112" s="6"/>
      <c r="G112" s="127">
        <f>G113+G114+G115</f>
        <v>281</v>
      </c>
      <c r="H112" s="229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169"/>
      <c r="Y112" s="170"/>
      <c r="Z112" s="127">
        <f>Z113+Z114+Z115</f>
        <v>127.63000000000001</v>
      </c>
      <c r="AA112" s="147">
        <f t="shared" si="13"/>
        <v>45.419928825622776</v>
      </c>
    </row>
    <row r="113" spans="1:27" ht="17.25" customHeight="1" outlineLevel="6" thickBot="1">
      <c r="A113" s="78" t="s">
        <v>103</v>
      </c>
      <c r="B113" s="82">
        <v>951</v>
      </c>
      <c r="C113" s="83" t="s">
        <v>67</v>
      </c>
      <c r="D113" s="83" t="s">
        <v>271</v>
      </c>
      <c r="E113" s="83" t="s">
        <v>98</v>
      </c>
      <c r="F113" s="83"/>
      <c r="G113" s="124">
        <v>252</v>
      </c>
      <c r="H113" s="229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169"/>
      <c r="Y113" s="170"/>
      <c r="Z113" s="124">
        <v>120.245</v>
      </c>
      <c r="AA113" s="147">
        <f t="shared" si="13"/>
        <v>47.71626984126984</v>
      </c>
    </row>
    <row r="114" spans="1:27" ht="16.5" outlineLevel="6" thickBot="1">
      <c r="A114" s="78" t="s">
        <v>104</v>
      </c>
      <c r="B114" s="82">
        <v>951</v>
      </c>
      <c r="C114" s="83" t="s">
        <v>67</v>
      </c>
      <c r="D114" s="83" t="s">
        <v>271</v>
      </c>
      <c r="E114" s="83" t="s">
        <v>99</v>
      </c>
      <c r="F114" s="83"/>
      <c r="G114" s="124">
        <v>21</v>
      </c>
      <c r="H114" s="229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169"/>
      <c r="Y114" s="170"/>
      <c r="Z114" s="124">
        <v>3.929</v>
      </c>
      <c r="AA114" s="147">
        <f t="shared" si="13"/>
        <v>18.70952380952381</v>
      </c>
    </row>
    <row r="115" spans="1:27" ht="16.5" outlineLevel="6" thickBot="1">
      <c r="A115" s="78" t="s">
        <v>362</v>
      </c>
      <c r="B115" s="82">
        <v>951</v>
      </c>
      <c r="C115" s="83" t="s">
        <v>67</v>
      </c>
      <c r="D115" s="83" t="s">
        <v>271</v>
      </c>
      <c r="E115" s="83" t="s">
        <v>99</v>
      </c>
      <c r="F115" s="83"/>
      <c r="G115" s="124">
        <v>8</v>
      </c>
      <c r="H115" s="229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169"/>
      <c r="Y115" s="170"/>
      <c r="Z115" s="124">
        <v>3.456</v>
      </c>
      <c r="AA115" s="147">
        <f t="shared" si="13"/>
        <v>43.2</v>
      </c>
    </row>
    <row r="116" spans="1:27" ht="32.25" outlineLevel="6" thickBot="1">
      <c r="A116" s="100" t="s">
        <v>142</v>
      </c>
      <c r="B116" s="80">
        <v>951</v>
      </c>
      <c r="C116" s="81" t="s">
        <v>67</v>
      </c>
      <c r="D116" s="81" t="s">
        <v>272</v>
      </c>
      <c r="E116" s="81" t="s">
        <v>5</v>
      </c>
      <c r="F116" s="81"/>
      <c r="G116" s="125">
        <f>G117+G121</f>
        <v>1090.057</v>
      </c>
      <c r="H116" s="76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66"/>
      <c r="Y116" s="54"/>
      <c r="Z116" s="125">
        <f>Z117+Z121</f>
        <v>480.67</v>
      </c>
      <c r="AA116" s="147">
        <f t="shared" si="13"/>
        <v>44.09585920736255</v>
      </c>
    </row>
    <row r="117" spans="1:27" ht="32.25" outlineLevel="6" thickBot="1">
      <c r="A117" s="5" t="s">
        <v>94</v>
      </c>
      <c r="B117" s="21">
        <v>951</v>
      </c>
      <c r="C117" s="6" t="s">
        <v>67</v>
      </c>
      <c r="D117" s="6" t="s">
        <v>272</v>
      </c>
      <c r="E117" s="6" t="s">
        <v>91</v>
      </c>
      <c r="F117" s="6"/>
      <c r="G117" s="127">
        <f>G118+G119+G120</f>
        <v>1020.377</v>
      </c>
      <c r="H117" s="76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66"/>
      <c r="Y117" s="54"/>
      <c r="Z117" s="127">
        <f>Z118+Z119+Z120</f>
        <v>473.623</v>
      </c>
      <c r="AA117" s="147">
        <f t="shared" si="13"/>
        <v>46.41647155904142</v>
      </c>
    </row>
    <row r="118" spans="1:27" ht="19.5" customHeight="1" outlineLevel="6" thickBot="1">
      <c r="A118" s="78" t="s">
        <v>257</v>
      </c>
      <c r="B118" s="82">
        <v>951</v>
      </c>
      <c r="C118" s="83" t="s">
        <v>67</v>
      </c>
      <c r="D118" s="83" t="s">
        <v>272</v>
      </c>
      <c r="E118" s="83" t="s">
        <v>92</v>
      </c>
      <c r="F118" s="83"/>
      <c r="G118" s="124">
        <v>785.555</v>
      </c>
      <c r="H118" s="76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66"/>
      <c r="Y118" s="54"/>
      <c r="Z118" s="124">
        <v>367.941</v>
      </c>
      <c r="AA118" s="147">
        <f t="shared" si="13"/>
        <v>46.83834995640025</v>
      </c>
    </row>
    <row r="119" spans="1:27" ht="31.5" customHeight="1" outlineLevel="6" thickBot="1">
      <c r="A119" s="78" t="s">
        <v>259</v>
      </c>
      <c r="B119" s="82">
        <v>951</v>
      </c>
      <c r="C119" s="83" t="s">
        <v>67</v>
      </c>
      <c r="D119" s="83" t="s">
        <v>272</v>
      </c>
      <c r="E119" s="83" t="s">
        <v>93</v>
      </c>
      <c r="F119" s="83"/>
      <c r="G119" s="124">
        <v>0</v>
      </c>
      <c r="H119" s="76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66"/>
      <c r="Y119" s="54"/>
      <c r="Z119" s="124">
        <v>0</v>
      </c>
      <c r="AA119" s="147">
        <v>0</v>
      </c>
    </row>
    <row r="120" spans="1:27" ht="48" outlineLevel="6" thickBot="1">
      <c r="A120" s="78" t="s">
        <v>252</v>
      </c>
      <c r="B120" s="82">
        <v>951</v>
      </c>
      <c r="C120" s="83" t="s">
        <v>67</v>
      </c>
      <c r="D120" s="83" t="s">
        <v>272</v>
      </c>
      <c r="E120" s="83" t="s">
        <v>253</v>
      </c>
      <c r="F120" s="83"/>
      <c r="G120" s="124">
        <v>234.822</v>
      </c>
      <c r="H120" s="76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66"/>
      <c r="Y120" s="54"/>
      <c r="Z120" s="124">
        <v>105.682</v>
      </c>
      <c r="AA120" s="147">
        <f t="shared" si="13"/>
        <v>45.0051528391718</v>
      </c>
    </row>
    <row r="121" spans="1:27" ht="15" customHeight="1" outlineLevel="6" thickBot="1">
      <c r="A121" s="5" t="s">
        <v>100</v>
      </c>
      <c r="B121" s="21">
        <v>951</v>
      </c>
      <c r="C121" s="6" t="s">
        <v>67</v>
      </c>
      <c r="D121" s="6" t="s">
        <v>272</v>
      </c>
      <c r="E121" s="6" t="s">
        <v>95</v>
      </c>
      <c r="F121" s="6"/>
      <c r="G121" s="127">
        <f>G122</f>
        <v>69.68</v>
      </c>
      <c r="H121" s="229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169"/>
      <c r="Y121" s="170"/>
      <c r="Z121" s="127">
        <f>Z122</f>
        <v>7.047</v>
      </c>
      <c r="AA121" s="147">
        <f t="shared" si="13"/>
        <v>10.113375430539607</v>
      </c>
    </row>
    <row r="122" spans="1:27" ht="32.25" outlineLevel="6" thickBot="1">
      <c r="A122" s="78" t="s">
        <v>101</v>
      </c>
      <c r="B122" s="82">
        <v>951</v>
      </c>
      <c r="C122" s="83" t="s">
        <v>67</v>
      </c>
      <c r="D122" s="83" t="s">
        <v>273</v>
      </c>
      <c r="E122" s="83" t="s">
        <v>96</v>
      </c>
      <c r="F122" s="83"/>
      <c r="G122" s="124">
        <v>69.68</v>
      </c>
      <c r="H122" s="229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169"/>
      <c r="Y122" s="170"/>
      <c r="Z122" s="124">
        <v>7.047</v>
      </c>
      <c r="AA122" s="147">
        <f t="shared" si="13"/>
        <v>10.113375430539607</v>
      </c>
    </row>
    <row r="123" spans="1:27" ht="32.25" outlineLevel="6" thickBot="1">
      <c r="A123" s="100" t="s">
        <v>143</v>
      </c>
      <c r="B123" s="80">
        <v>951</v>
      </c>
      <c r="C123" s="81" t="s">
        <v>67</v>
      </c>
      <c r="D123" s="81" t="s">
        <v>273</v>
      </c>
      <c r="E123" s="81" t="s">
        <v>5</v>
      </c>
      <c r="F123" s="81"/>
      <c r="G123" s="125">
        <f>G124+G128</f>
        <v>582.2869999999999</v>
      </c>
      <c r="H123" s="76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66"/>
      <c r="Y123" s="54"/>
      <c r="Z123" s="125">
        <f>Z124+Z128</f>
        <v>221.94699999999997</v>
      </c>
      <c r="AA123" s="147">
        <f t="shared" si="13"/>
        <v>38.11642712270753</v>
      </c>
    </row>
    <row r="124" spans="1:27" ht="32.25" outlineLevel="6" thickBot="1">
      <c r="A124" s="5" t="s">
        <v>94</v>
      </c>
      <c r="B124" s="21">
        <v>951</v>
      </c>
      <c r="C124" s="6" t="s">
        <v>67</v>
      </c>
      <c r="D124" s="6" t="s">
        <v>273</v>
      </c>
      <c r="E124" s="6" t="s">
        <v>91</v>
      </c>
      <c r="F124" s="6"/>
      <c r="G124" s="127">
        <f>G125+G126+G127</f>
        <v>547.636</v>
      </c>
      <c r="H124" s="76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66"/>
      <c r="Y124" s="54"/>
      <c r="Z124" s="127">
        <f>Z125+Z126+Z127</f>
        <v>212.50599999999997</v>
      </c>
      <c r="AA124" s="147">
        <f t="shared" si="13"/>
        <v>38.80424223389258</v>
      </c>
    </row>
    <row r="125" spans="1:27" ht="18.75" customHeight="1" outlineLevel="6" thickBot="1">
      <c r="A125" s="78" t="s">
        <v>257</v>
      </c>
      <c r="B125" s="82">
        <v>951</v>
      </c>
      <c r="C125" s="83" t="s">
        <v>67</v>
      </c>
      <c r="D125" s="83" t="s">
        <v>273</v>
      </c>
      <c r="E125" s="83" t="s">
        <v>92</v>
      </c>
      <c r="F125" s="83"/>
      <c r="G125" s="124">
        <v>421.539</v>
      </c>
      <c r="H125" s="76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66"/>
      <c r="Y125" s="54"/>
      <c r="Z125" s="124">
        <v>166.694</v>
      </c>
      <c r="AA125" s="147">
        <f t="shared" si="13"/>
        <v>39.54414656769599</v>
      </c>
    </row>
    <row r="126" spans="1:27" ht="33" customHeight="1" outlineLevel="6" thickBot="1">
      <c r="A126" s="78" t="s">
        <v>259</v>
      </c>
      <c r="B126" s="82">
        <v>951</v>
      </c>
      <c r="C126" s="83" t="s">
        <v>67</v>
      </c>
      <c r="D126" s="83" t="s">
        <v>273</v>
      </c>
      <c r="E126" s="83" t="s">
        <v>93</v>
      </c>
      <c r="F126" s="83"/>
      <c r="G126" s="124">
        <v>0</v>
      </c>
      <c r="H126" s="76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66"/>
      <c r="Y126" s="54"/>
      <c r="Z126" s="124">
        <v>0</v>
      </c>
      <c r="AA126" s="147">
        <v>0</v>
      </c>
    </row>
    <row r="127" spans="1:27" ht="48" outlineLevel="6" thickBot="1">
      <c r="A127" s="78" t="s">
        <v>252</v>
      </c>
      <c r="B127" s="82">
        <v>951</v>
      </c>
      <c r="C127" s="83" t="s">
        <v>67</v>
      </c>
      <c r="D127" s="83" t="s">
        <v>273</v>
      </c>
      <c r="E127" s="83" t="s">
        <v>253</v>
      </c>
      <c r="F127" s="83"/>
      <c r="G127" s="124">
        <v>126.097</v>
      </c>
      <c r="H127" s="76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66"/>
      <c r="Y127" s="54"/>
      <c r="Z127" s="124">
        <v>45.812</v>
      </c>
      <c r="AA127" s="147">
        <f t="shared" si="13"/>
        <v>36.33076123936335</v>
      </c>
    </row>
    <row r="128" spans="1:27" ht="18.75" customHeight="1" outlineLevel="6" thickBot="1">
      <c r="A128" s="5" t="s">
        <v>100</v>
      </c>
      <c r="B128" s="21">
        <v>951</v>
      </c>
      <c r="C128" s="6" t="s">
        <v>67</v>
      </c>
      <c r="D128" s="6" t="s">
        <v>273</v>
      </c>
      <c r="E128" s="6" t="s">
        <v>95</v>
      </c>
      <c r="F128" s="6"/>
      <c r="G128" s="127">
        <f>G129</f>
        <v>34.651</v>
      </c>
      <c r="H128" s="76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66"/>
      <c r="Y128" s="54"/>
      <c r="Z128" s="127">
        <f>Z129</f>
        <v>9.441</v>
      </c>
      <c r="AA128" s="147">
        <f t="shared" si="13"/>
        <v>27.245966927361405</v>
      </c>
    </row>
    <row r="129" spans="1:27" ht="32.25" outlineLevel="6" thickBot="1">
      <c r="A129" s="78" t="s">
        <v>101</v>
      </c>
      <c r="B129" s="82">
        <v>951</v>
      </c>
      <c r="C129" s="83" t="s">
        <v>67</v>
      </c>
      <c r="D129" s="83" t="s">
        <v>273</v>
      </c>
      <c r="E129" s="83" t="s">
        <v>96</v>
      </c>
      <c r="F129" s="83"/>
      <c r="G129" s="124">
        <v>34.651</v>
      </c>
      <c r="H129" s="76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66"/>
      <c r="Y129" s="54"/>
      <c r="Z129" s="124">
        <v>9.441</v>
      </c>
      <c r="AA129" s="147">
        <f t="shared" si="13"/>
        <v>27.245966927361405</v>
      </c>
    </row>
    <row r="130" spans="1:27" ht="32.25" outlineLevel="6" thickBot="1">
      <c r="A130" s="100" t="s">
        <v>144</v>
      </c>
      <c r="B130" s="80">
        <v>951</v>
      </c>
      <c r="C130" s="81" t="s">
        <v>67</v>
      </c>
      <c r="D130" s="81" t="s">
        <v>274</v>
      </c>
      <c r="E130" s="81" t="s">
        <v>5</v>
      </c>
      <c r="F130" s="81"/>
      <c r="G130" s="125">
        <f>G131+G134</f>
        <v>708.062</v>
      </c>
      <c r="H130" s="32">
        <f aca="true" t="shared" si="21" ref="H130:W130">H131</f>
        <v>0</v>
      </c>
      <c r="I130" s="32">
        <f t="shared" si="21"/>
        <v>0</v>
      </c>
      <c r="J130" s="32">
        <f t="shared" si="21"/>
        <v>0</v>
      </c>
      <c r="K130" s="32">
        <f t="shared" si="21"/>
        <v>0</v>
      </c>
      <c r="L130" s="32">
        <f t="shared" si="21"/>
        <v>0</v>
      </c>
      <c r="M130" s="32">
        <f t="shared" si="21"/>
        <v>0</v>
      </c>
      <c r="N130" s="32">
        <f t="shared" si="21"/>
        <v>0</v>
      </c>
      <c r="O130" s="32">
        <f t="shared" si="21"/>
        <v>0</v>
      </c>
      <c r="P130" s="32">
        <f t="shared" si="21"/>
        <v>0</v>
      </c>
      <c r="Q130" s="32">
        <f t="shared" si="21"/>
        <v>0</v>
      </c>
      <c r="R130" s="32">
        <f t="shared" si="21"/>
        <v>0</v>
      </c>
      <c r="S130" s="32">
        <f t="shared" si="21"/>
        <v>0</v>
      </c>
      <c r="T130" s="32">
        <f t="shared" si="21"/>
        <v>0</v>
      </c>
      <c r="U130" s="32">
        <f t="shared" si="21"/>
        <v>0</v>
      </c>
      <c r="V130" s="32">
        <f t="shared" si="21"/>
        <v>0</v>
      </c>
      <c r="W130" s="32">
        <f t="shared" si="21"/>
        <v>0</v>
      </c>
      <c r="X130" s="60">
        <f>X131</f>
        <v>332.248</v>
      </c>
      <c r="Y130" s="54">
        <f>X130/G125*100</f>
        <v>78.81785552463711</v>
      </c>
      <c r="Z130" s="125">
        <f>Z131+Z134</f>
        <v>311.92400000000004</v>
      </c>
      <c r="AA130" s="147">
        <f t="shared" si="13"/>
        <v>44.053204380407365</v>
      </c>
    </row>
    <row r="131" spans="1:27" ht="32.25" outlineLevel="6" thickBot="1">
      <c r="A131" s="5" t="s">
        <v>94</v>
      </c>
      <c r="B131" s="21">
        <v>951</v>
      </c>
      <c r="C131" s="6" t="s">
        <v>67</v>
      </c>
      <c r="D131" s="6" t="s">
        <v>274</v>
      </c>
      <c r="E131" s="6" t="s">
        <v>91</v>
      </c>
      <c r="F131" s="6"/>
      <c r="G131" s="127">
        <f>G132+G133</f>
        <v>679.162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3"/>
      <c r="X131" s="58">
        <v>332.248</v>
      </c>
      <c r="Y131" s="54" t="e">
        <f>X131/G126*100</f>
        <v>#DIV/0!</v>
      </c>
      <c r="Z131" s="127">
        <f>Z132+Z133</f>
        <v>303.50800000000004</v>
      </c>
      <c r="AA131" s="147">
        <f t="shared" si="13"/>
        <v>44.68860154131121</v>
      </c>
    </row>
    <row r="132" spans="1:27" ht="17.25" customHeight="1" outlineLevel="6" thickBot="1">
      <c r="A132" s="78" t="s">
        <v>257</v>
      </c>
      <c r="B132" s="82">
        <v>951</v>
      </c>
      <c r="C132" s="83" t="s">
        <v>67</v>
      </c>
      <c r="D132" s="83" t="s">
        <v>274</v>
      </c>
      <c r="E132" s="83" t="s">
        <v>92</v>
      </c>
      <c r="F132" s="101"/>
      <c r="G132" s="124">
        <v>522.533</v>
      </c>
      <c r="H132" s="76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66"/>
      <c r="Y132" s="54"/>
      <c r="Z132" s="124">
        <v>237.871</v>
      </c>
      <c r="AA132" s="147">
        <f t="shared" si="13"/>
        <v>45.5226751229109</v>
      </c>
    </row>
    <row r="133" spans="1:27" ht="48" outlineLevel="6" thickBot="1">
      <c r="A133" s="78" t="s">
        <v>252</v>
      </c>
      <c r="B133" s="82">
        <v>951</v>
      </c>
      <c r="C133" s="83" t="s">
        <v>67</v>
      </c>
      <c r="D133" s="83" t="s">
        <v>274</v>
      </c>
      <c r="E133" s="83" t="s">
        <v>253</v>
      </c>
      <c r="F133" s="101"/>
      <c r="G133" s="124">
        <v>156.629</v>
      </c>
      <c r="H133" s="76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66"/>
      <c r="Y133" s="54"/>
      <c r="Z133" s="124">
        <v>65.637</v>
      </c>
      <c r="AA133" s="147">
        <f t="shared" si="13"/>
        <v>41.90603272701735</v>
      </c>
    </row>
    <row r="134" spans="1:27" ht="16.5" customHeight="1" outlineLevel="6" thickBot="1">
      <c r="A134" s="5" t="s">
        <v>100</v>
      </c>
      <c r="B134" s="21">
        <v>951</v>
      </c>
      <c r="C134" s="6" t="s">
        <v>67</v>
      </c>
      <c r="D134" s="6" t="s">
        <v>274</v>
      </c>
      <c r="E134" s="6" t="s">
        <v>95</v>
      </c>
      <c r="F134" s="102"/>
      <c r="G134" s="127">
        <f>G135</f>
        <v>28.9</v>
      </c>
      <c r="H134" s="76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66"/>
      <c r="Y134" s="54"/>
      <c r="Z134" s="127">
        <f>Z135</f>
        <v>8.416</v>
      </c>
      <c r="AA134" s="147">
        <f t="shared" si="13"/>
        <v>29.121107266435992</v>
      </c>
    </row>
    <row r="135" spans="1:27" ht="34.5" customHeight="1" outlineLevel="6" thickBot="1">
      <c r="A135" s="78" t="s">
        <v>101</v>
      </c>
      <c r="B135" s="82">
        <v>951</v>
      </c>
      <c r="C135" s="83" t="s">
        <v>67</v>
      </c>
      <c r="D135" s="83" t="s">
        <v>274</v>
      </c>
      <c r="E135" s="83" t="s">
        <v>96</v>
      </c>
      <c r="F135" s="101"/>
      <c r="G135" s="124">
        <v>28.9</v>
      </c>
      <c r="H135" s="76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66"/>
      <c r="Y135" s="54"/>
      <c r="Z135" s="124">
        <v>8.416</v>
      </c>
      <c r="AA135" s="147">
        <f t="shared" si="13"/>
        <v>29.121107266435992</v>
      </c>
    </row>
    <row r="136" spans="1:27" ht="16.5" outlineLevel="6" thickBot="1">
      <c r="A136" s="13" t="s">
        <v>145</v>
      </c>
      <c r="B136" s="19">
        <v>951</v>
      </c>
      <c r="C136" s="9" t="s">
        <v>67</v>
      </c>
      <c r="D136" s="9" t="s">
        <v>260</v>
      </c>
      <c r="E136" s="9" t="s">
        <v>5</v>
      </c>
      <c r="F136" s="9"/>
      <c r="G136" s="123">
        <f>G144+G151+G137+G158+G163+G166+G169</f>
        <v>11773.399000000001</v>
      </c>
      <c r="H136" s="229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169"/>
      <c r="Y136" s="170"/>
      <c r="Z136" s="123">
        <f>Z144+Z151+Z137+Z158+Z163+Z166+Z169</f>
        <v>6026.496</v>
      </c>
      <c r="AA136" s="147">
        <f t="shared" si="13"/>
        <v>51.187392867599236</v>
      </c>
    </row>
    <row r="137" spans="1:27" ht="37.5" customHeight="1" outlineLevel="6" thickBot="1">
      <c r="A137" s="100" t="s">
        <v>224</v>
      </c>
      <c r="B137" s="80">
        <v>951</v>
      </c>
      <c r="C137" s="81" t="s">
        <v>67</v>
      </c>
      <c r="D137" s="81" t="s">
        <v>275</v>
      </c>
      <c r="E137" s="81" t="s">
        <v>5</v>
      </c>
      <c r="F137" s="81"/>
      <c r="G137" s="125">
        <f>G138+G141</f>
        <v>30</v>
      </c>
      <c r="H137" s="191">
        <f aca="true" t="shared" si="22" ref="H137:W137">H139</f>
        <v>0</v>
      </c>
      <c r="I137" s="191">
        <f t="shared" si="22"/>
        <v>0</v>
      </c>
      <c r="J137" s="191">
        <f t="shared" si="22"/>
        <v>0</v>
      </c>
      <c r="K137" s="191">
        <f t="shared" si="22"/>
        <v>0</v>
      </c>
      <c r="L137" s="191">
        <f t="shared" si="22"/>
        <v>0</v>
      </c>
      <c r="M137" s="191">
        <f t="shared" si="22"/>
        <v>0</v>
      </c>
      <c r="N137" s="191">
        <f t="shared" si="22"/>
        <v>0</v>
      </c>
      <c r="O137" s="191">
        <f t="shared" si="22"/>
        <v>0</v>
      </c>
      <c r="P137" s="191">
        <f t="shared" si="22"/>
        <v>0</v>
      </c>
      <c r="Q137" s="191">
        <f t="shared" si="22"/>
        <v>0</v>
      </c>
      <c r="R137" s="191">
        <f t="shared" si="22"/>
        <v>0</v>
      </c>
      <c r="S137" s="191">
        <f t="shared" si="22"/>
        <v>0</v>
      </c>
      <c r="T137" s="191">
        <f t="shared" si="22"/>
        <v>0</v>
      </c>
      <c r="U137" s="191">
        <f t="shared" si="22"/>
        <v>0</v>
      </c>
      <c r="V137" s="191">
        <f t="shared" si="22"/>
        <v>0</v>
      </c>
      <c r="W137" s="191">
        <f t="shared" si="22"/>
        <v>0</v>
      </c>
      <c r="X137" s="185">
        <f>X139</f>
        <v>330.176</v>
      </c>
      <c r="Y137" s="170">
        <f>X137/G132*100</f>
        <v>63.18758815232721</v>
      </c>
      <c r="Z137" s="125">
        <f>Z138+Z141</f>
        <v>0</v>
      </c>
      <c r="AA137" s="147">
        <f t="shared" si="13"/>
        <v>0</v>
      </c>
    </row>
    <row r="138" spans="1:27" ht="32.25" outlineLevel="6" thickBot="1">
      <c r="A138" s="5" t="s">
        <v>199</v>
      </c>
      <c r="B138" s="21">
        <v>951</v>
      </c>
      <c r="C138" s="6" t="s">
        <v>67</v>
      </c>
      <c r="D138" s="6" t="s">
        <v>276</v>
      </c>
      <c r="E138" s="6" t="s">
        <v>5</v>
      </c>
      <c r="F138" s="11"/>
      <c r="G138" s="127">
        <f>G139</f>
        <v>0</v>
      </c>
      <c r="H138" s="217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20"/>
      <c r="Y138" s="170"/>
      <c r="Z138" s="127">
        <f>Z139</f>
        <v>0</v>
      </c>
      <c r="AA138" s="147">
        <v>0</v>
      </c>
    </row>
    <row r="139" spans="1:27" ht="20.25" customHeight="1" outlineLevel="6" thickBot="1">
      <c r="A139" s="158" t="s">
        <v>100</v>
      </c>
      <c r="B139" s="159">
        <v>951</v>
      </c>
      <c r="C139" s="160" t="s">
        <v>67</v>
      </c>
      <c r="D139" s="160" t="s">
        <v>276</v>
      </c>
      <c r="E139" s="160" t="s">
        <v>95</v>
      </c>
      <c r="F139" s="161"/>
      <c r="G139" s="166">
        <f>G140</f>
        <v>0</v>
      </c>
      <c r="H139" s="232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222"/>
      <c r="X139" s="233">
        <v>330.176</v>
      </c>
      <c r="Y139" s="175">
        <f>X139/G134*100</f>
        <v>1142.477508650519</v>
      </c>
      <c r="Z139" s="166">
        <f>Z140</f>
        <v>0</v>
      </c>
      <c r="AA139" s="147">
        <v>0</v>
      </c>
    </row>
    <row r="140" spans="1:27" ht="32.25" outlineLevel="6" thickBot="1">
      <c r="A140" s="78" t="s">
        <v>101</v>
      </c>
      <c r="B140" s="82">
        <v>951</v>
      </c>
      <c r="C140" s="83" t="s">
        <v>67</v>
      </c>
      <c r="D140" s="83" t="s">
        <v>276</v>
      </c>
      <c r="E140" s="83" t="s">
        <v>96</v>
      </c>
      <c r="F140" s="11"/>
      <c r="G140" s="124">
        <v>0</v>
      </c>
      <c r="H140" s="229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169"/>
      <c r="Y140" s="170"/>
      <c r="Z140" s="124">
        <v>0</v>
      </c>
      <c r="AA140" s="147">
        <v>0</v>
      </c>
    </row>
    <row r="141" spans="1:27" ht="36" customHeight="1" outlineLevel="6" thickBot="1">
      <c r="A141" s="5" t="s">
        <v>198</v>
      </c>
      <c r="B141" s="21">
        <v>951</v>
      </c>
      <c r="C141" s="6" t="s">
        <v>67</v>
      </c>
      <c r="D141" s="6" t="s">
        <v>277</v>
      </c>
      <c r="E141" s="6" t="s">
        <v>5</v>
      </c>
      <c r="F141" s="11"/>
      <c r="G141" s="127">
        <f>G142</f>
        <v>30</v>
      </c>
      <c r="H141" s="229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169"/>
      <c r="Y141" s="170"/>
      <c r="Z141" s="127">
        <f>Z142</f>
        <v>0</v>
      </c>
      <c r="AA141" s="147">
        <f aca="true" t="shared" si="23" ref="AA141:AA201">Z141/G141*100</f>
        <v>0</v>
      </c>
    </row>
    <row r="142" spans="1:27" ht="18.75" customHeight="1" outlineLevel="6" thickBot="1">
      <c r="A142" s="158" t="s">
        <v>100</v>
      </c>
      <c r="B142" s="159">
        <v>951</v>
      </c>
      <c r="C142" s="160" t="s">
        <v>67</v>
      </c>
      <c r="D142" s="160" t="s">
        <v>277</v>
      </c>
      <c r="E142" s="160" t="s">
        <v>95</v>
      </c>
      <c r="F142" s="161"/>
      <c r="G142" s="166">
        <f>G143</f>
        <v>30</v>
      </c>
      <c r="H142" s="221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174"/>
      <c r="Y142" s="175"/>
      <c r="Z142" s="166">
        <f>Z143</f>
        <v>0</v>
      </c>
      <c r="AA142" s="147">
        <f t="shared" si="23"/>
        <v>0</v>
      </c>
    </row>
    <row r="143" spans="1:27" ht="32.25" outlineLevel="6" thickBot="1">
      <c r="A143" s="78" t="s">
        <v>101</v>
      </c>
      <c r="B143" s="82">
        <v>951</v>
      </c>
      <c r="C143" s="83" t="s">
        <v>67</v>
      </c>
      <c r="D143" s="83" t="s">
        <v>277</v>
      </c>
      <c r="E143" s="83" t="s">
        <v>96</v>
      </c>
      <c r="F143" s="11"/>
      <c r="G143" s="124">
        <v>30</v>
      </c>
      <c r="H143" s="229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169"/>
      <c r="Y143" s="170"/>
      <c r="Z143" s="124">
        <v>0</v>
      </c>
      <c r="AA143" s="147">
        <f t="shared" si="23"/>
        <v>0</v>
      </c>
    </row>
    <row r="144" spans="1:27" ht="24" customHeight="1" outlineLevel="6" thickBot="1">
      <c r="A144" s="84" t="s">
        <v>225</v>
      </c>
      <c r="B144" s="80">
        <v>951</v>
      </c>
      <c r="C144" s="81" t="s">
        <v>67</v>
      </c>
      <c r="D144" s="81" t="s">
        <v>278</v>
      </c>
      <c r="E144" s="81" t="s">
        <v>5</v>
      </c>
      <c r="F144" s="81"/>
      <c r="G144" s="125">
        <f>G145+G148</f>
        <v>50</v>
      </c>
      <c r="H144" s="229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169"/>
      <c r="Y144" s="170"/>
      <c r="Z144" s="125">
        <f>Z145+Z148</f>
        <v>0</v>
      </c>
      <c r="AA144" s="147">
        <f t="shared" si="23"/>
        <v>0</v>
      </c>
    </row>
    <row r="145" spans="1:27" ht="32.25" outlineLevel="6" thickBot="1">
      <c r="A145" s="5" t="s">
        <v>146</v>
      </c>
      <c r="B145" s="21">
        <v>951</v>
      </c>
      <c r="C145" s="6" t="s">
        <v>67</v>
      </c>
      <c r="D145" s="6" t="s">
        <v>279</v>
      </c>
      <c r="E145" s="6" t="s">
        <v>5</v>
      </c>
      <c r="F145" s="6"/>
      <c r="G145" s="127">
        <f>G146</f>
        <v>0</v>
      </c>
      <c r="H145" s="229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169"/>
      <c r="Y145" s="170"/>
      <c r="Z145" s="127">
        <f>Z146</f>
        <v>0</v>
      </c>
      <c r="AA145" s="147">
        <v>0</v>
      </c>
    </row>
    <row r="146" spans="1:27" ht="19.5" customHeight="1" outlineLevel="6" thickBot="1">
      <c r="A146" s="158" t="s">
        <v>100</v>
      </c>
      <c r="B146" s="159">
        <v>951</v>
      </c>
      <c r="C146" s="160" t="s">
        <v>67</v>
      </c>
      <c r="D146" s="160" t="s">
        <v>279</v>
      </c>
      <c r="E146" s="160" t="s">
        <v>95</v>
      </c>
      <c r="F146" s="160"/>
      <c r="G146" s="166">
        <f>G147</f>
        <v>0</v>
      </c>
      <c r="H146" s="221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174"/>
      <c r="Y146" s="175"/>
      <c r="Z146" s="166">
        <f>Z147</f>
        <v>0</v>
      </c>
      <c r="AA146" s="147">
        <v>0</v>
      </c>
    </row>
    <row r="147" spans="1:27" ht="33" customHeight="1" outlineLevel="6" thickBot="1">
      <c r="A147" s="78" t="s">
        <v>101</v>
      </c>
      <c r="B147" s="82">
        <v>951</v>
      </c>
      <c r="C147" s="83" t="s">
        <v>67</v>
      </c>
      <c r="D147" s="83" t="s">
        <v>279</v>
      </c>
      <c r="E147" s="83" t="s">
        <v>96</v>
      </c>
      <c r="F147" s="83"/>
      <c r="G147" s="124">
        <v>0</v>
      </c>
      <c r="H147" s="229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169"/>
      <c r="Y147" s="170"/>
      <c r="Z147" s="124">
        <v>0</v>
      </c>
      <c r="AA147" s="147">
        <v>0</v>
      </c>
    </row>
    <row r="148" spans="1:27" ht="32.25" outlineLevel="6" thickBot="1">
      <c r="A148" s="5" t="s">
        <v>147</v>
      </c>
      <c r="B148" s="21">
        <v>951</v>
      </c>
      <c r="C148" s="6" t="s">
        <v>67</v>
      </c>
      <c r="D148" s="6" t="s">
        <v>280</v>
      </c>
      <c r="E148" s="6" t="s">
        <v>5</v>
      </c>
      <c r="F148" s="6"/>
      <c r="G148" s="127">
        <f>G149</f>
        <v>50</v>
      </c>
      <c r="H148" s="229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169"/>
      <c r="Y148" s="170"/>
      <c r="Z148" s="127">
        <f>Z149</f>
        <v>0</v>
      </c>
      <c r="AA148" s="147">
        <f t="shared" si="23"/>
        <v>0</v>
      </c>
    </row>
    <row r="149" spans="1:27" ht="17.25" customHeight="1" outlineLevel="6" thickBot="1">
      <c r="A149" s="158" t="s">
        <v>100</v>
      </c>
      <c r="B149" s="159">
        <v>951</v>
      </c>
      <c r="C149" s="160" t="s">
        <v>67</v>
      </c>
      <c r="D149" s="160" t="s">
        <v>280</v>
      </c>
      <c r="E149" s="160" t="s">
        <v>95</v>
      </c>
      <c r="F149" s="160"/>
      <c r="G149" s="166">
        <f>G150</f>
        <v>50</v>
      </c>
      <c r="H149" s="221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174"/>
      <c r="Y149" s="175"/>
      <c r="Z149" s="166">
        <f>Z150</f>
        <v>0</v>
      </c>
      <c r="AA149" s="147">
        <f t="shared" si="23"/>
        <v>0</v>
      </c>
    </row>
    <row r="150" spans="1:27" ht="32.25" outlineLevel="6" thickBot="1">
      <c r="A150" s="78" t="s">
        <v>101</v>
      </c>
      <c r="B150" s="82">
        <v>951</v>
      </c>
      <c r="C150" s="83" t="s">
        <v>67</v>
      </c>
      <c r="D150" s="83" t="s">
        <v>280</v>
      </c>
      <c r="E150" s="83" t="s">
        <v>96</v>
      </c>
      <c r="F150" s="83"/>
      <c r="G150" s="124">
        <v>50</v>
      </c>
      <c r="H150" s="229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169"/>
      <c r="Y150" s="170"/>
      <c r="Z150" s="124">
        <v>0</v>
      </c>
      <c r="AA150" s="147">
        <f t="shared" si="23"/>
        <v>0</v>
      </c>
    </row>
    <row r="151" spans="1:27" ht="32.25" outlineLevel="6" thickBot="1">
      <c r="A151" s="84" t="s">
        <v>226</v>
      </c>
      <c r="B151" s="80">
        <v>951</v>
      </c>
      <c r="C151" s="81" t="s">
        <v>67</v>
      </c>
      <c r="D151" s="81" t="s">
        <v>281</v>
      </c>
      <c r="E151" s="81" t="s">
        <v>5</v>
      </c>
      <c r="F151" s="81"/>
      <c r="G151" s="125">
        <f>G152+G155</f>
        <v>10</v>
      </c>
      <c r="H151" s="229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169"/>
      <c r="Y151" s="170"/>
      <c r="Z151" s="125">
        <f>Z152+Z155</f>
        <v>0</v>
      </c>
      <c r="AA151" s="147">
        <f t="shared" si="23"/>
        <v>0</v>
      </c>
    </row>
    <row r="152" spans="1:27" ht="48" outlineLevel="6" thickBot="1">
      <c r="A152" s="5" t="s">
        <v>148</v>
      </c>
      <c r="B152" s="21">
        <v>951</v>
      </c>
      <c r="C152" s="6" t="s">
        <v>67</v>
      </c>
      <c r="D152" s="6" t="s">
        <v>282</v>
      </c>
      <c r="E152" s="6" t="s">
        <v>5</v>
      </c>
      <c r="F152" s="6"/>
      <c r="G152" s="127">
        <f>G153</f>
        <v>10</v>
      </c>
      <c r="H152" s="192">
        <f aca="true" t="shared" si="24" ref="H152:W152">H153</f>
        <v>0</v>
      </c>
      <c r="I152" s="192">
        <f t="shared" si="24"/>
        <v>0</v>
      </c>
      <c r="J152" s="192">
        <f t="shared" si="24"/>
        <v>0</v>
      </c>
      <c r="K152" s="192">
        <f t="shared" si="24"/>
        <v>0</v>
      </c>
      <c r="L152" s="192">
        <f t="shared" si="24"/>
        <v>0</v>
      </c>
      <c r="M152" s="192">
        <f t="shared" si="24"/>
        <v>0</v>
      </c>
      <c r="N152" s="192">
        <f t="shared" si="24"/>
        <v>0</v>
      </c>
      <c r="O152" s="192">
        <f t="shared" si="24"/>
        <v>0</v>
      </c>
      <c r="P152" s="192">
        <f t="shared" si="24"/>
        <v>0</v>
      </c>
      <c r="Q152" s="192">
        <f t="shared" si="24"/>
        <v>0</v>
      </c>
      <c r="R152" s="192">
        <f t="shared" si="24"/>
        <v>0</v>
      </c>
      <c r="S152" s="192">
        <f t="shared" si="24"/>
        <v>0</v>
      </c>
      <c r="T152" s="192">
        <f t="shared" si="24"/>
        <v>0</v>
      </c>
      <c r="U152" s="192">
        <f t="shared" si="24"/>
        <v>0</v>
      </c>
      <c r="V152" s="192">
        <f t="shared" si="24"/>
        <v>0</v>
      </c>
      <c r="W152" s="192">
        <f t="shared" si="24"/>
        <v>0</v>
      </c>
      <c r="X152" s="186">
        <f>X153</f>
        <v>409.75398</v>
      </c>
      <c r="Y152" s="170" t="e">
        <f>X152/G146*100</f>
        <v>#DIV/0!</v>
      </c>
      <c r="Z152" s="127">
        <f>Z153</f>
        <v>0</v>
      </c>
      <c r="AA152" s="147">
        <f t="shared" si="23"/>
        <v>0</v>
      </c>
    </row>
    <row r="153" spans="1:27" ht="19.5" customHeight="1" outlineLevel="6" thickBot="1">
      <c r="A153" s="158" t="s">
        <v>100</v>
      </c>
      <c r="B153" s="159">
        <v>951</v>
      </c>
      <c r="C153" s="160" t="s">
        <v>67</v>
      </c>
      <c r="D153" s="160" t="s">
        <v>282</v>
      </c>
      <c r="E153" s="160" t="s">
        <v>95</v>
      </c>
      <c r="F153" s="160"/>
      <c r="G153" s="166">
        <f>G154</f>
        <v>10</v>
      </c>
      <c r="H153" s="232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222"/>
      <c r="X153" s="233">
        <v>409.75398</v>
      </c>
      <c r="Y153" s="175" t="e">
        <f>X153/G147*100</f>
        <v>#DIV/0!</v>
      </c>
      <c r="Z153" s="166">
        <f>Z154</f>
        <v>0</v>
      </c>
      <c r="AA153" s="147">
        <f t="shared" si="23"/>
        <v>0</v>
      </c>
    </row>
    <row r="154" spans="1:27" ht="32.25" outlineLevel="6" thickBot="1">
      <c r="A154" s="78" t="s">
        <v>101</v>
      </c>
      <c r="B154" s="82">
        <v>951</v>
      </c>
      <c r="C154" s="83" t="s">
        <v>67</v>
      </c>
      <c r="D154" s="83" t="s">
        <v>282</v>
      </c>
      <c r="E154" s="83" t="s">
        <v>96</v>
      </c>
      <c r="F154" s="83"/>
      <c r="G154" s="124">
        <v>10</v>
      </c>
      <c r="H154" s="229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169"/>
      <c r="Y154" s="170"/>
      <c r="Z154" s="124">
        <v>0</v>
      </c>
      <c r="AA154" s="147">
        <f t="shared" si="23"/>
        <v>0</v>
      </c>
    </row>
    <row r="155" spans="1:27" ht="48" outlineLevel="6" thickBot="1">
      <c r="A155" s="5" t="s">
        <v>364</v>
      </c>
      <c r="B155" s="21">
        <v>951</v>
      </c>
      <c r="C155" s="6" t="s">
        <v>67</v>
      </c>
      <c r="D155" s="6" t="s">
        <v>365</v>
      </c>
      <c r="E155" s="6" t="s">
        <v>5</v>
      </c>
      <c r="F155" s="6"/>
      <c r="G155" s="127">
        <f>G156</f>
        <v>0</v>
      </c>
      <c r="H155" s="229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169"/>
      <c r="Y155" s="170"/>
      <c r="Z155" s="127">
        <f>Z156</f>
        <v>0</v>
      </c>
      <c r="AA155" s="147">
        <v>0</v>
      </c>
    </row>
    <row r="156" spans="1:27" ht="21" customHeight="1" outlineLevel="6" thickBot="1">
      <c r="A156" s="158" t="s">
        <v>100</v>
      </c>
      <c r="B156" s="159">
        <v>951</v>
      </c>
      <c r="C156" s="160" t="s">
        <v>67</v>
      </c>
      <c r="D156" s="160" t="s">
        <v>365</v>
      </c>
      <c r="E156" s="160" t="s">
        <v>95</v>
      </c>
      <c r="F156" s="160"/>
      <c r="G156" s="166">
        <f>G157</f>
        <v>0</v>
      </c>
      <c r="H156" s="221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174"/>
      <c r="Y156" s="175"/>
      <c r="Z156" s="166">
        <f>Z157</f>
        <v>0</v>
      </c>
      <c r="AA156" s="147">
        <v>0</v>
      </c>
    </row>
    <row r="157" spans="1:27" ht="32.25" outlineLevel="6" thickBot="1">
      <c r="A157" s="78" t="s">
        <v>101</v>
      </c>
      <c r="B157" s="82">
        <v>951</v>
      </c>
      <c r="C157" s="83" t="s">
        <v>67</v>
      </c>
      <c r="D157" s="83" t="s">
        <v>365</v>
      </c>
      <c r="E157" s="83" t="s">
        <v>96</v>
      </c>
      <c r="F157" s="83"/>
      <c r="G157" s="124">
        <v>0</v>
      </c>
      <c r="H157" s="229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169"/>
      <c r="Y157" s="170"/>
      <c r="Z157" s="124">
        <v>0</v>
      </c>
      <c r="AA157" s="147">
        <v>0</v>
      </c>
    </row>
    <row r="158" spans="1:27" ht="48" outlineLevel="6" thickBot="1">
      <c r="A158" s="84" t="s">
        <v>356</v>
      </c>
      <c r="B158" s="80">
        <v>951</v>
      </c>
      <c r="C158" s="81" t="s">
        <v>67</v>
      </c>
      <c r="D158" s="81" t="s">
        <v>352</v>
      </c>
      <c r="E158" s="81" t="s">
        <v>5</v>
      </c>
      <c r="F158" s="81"/>
      <c r="G158" s="125">
        <f>G159+G161</f>
        <v>11548.399000000001</v>
      </c>
      <c r="H158" s="76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66"/>
      <c r="Y158" s="54"/>
      <c r="Z158" s="125">
        <f>Z159+Z161</f>
        <v>5954.286</v>
      </c>
      <c r="AA158" s="147">
        <f t="shared" si="23"/>
        <v>51.559406632902096</v>
      </c>
    </row>
    <row r="159" spans="1:27" ht="16.5" outlineLevel="6" thickBot="1">
      <c r="A159" s="5" t="s">
        <v>120</v>
      </c>
      <c r="B159" s="21">
        <v>951</v>
      </c>
      <c r="C159" s="6" t="s">
        <v>67</v>
      </c>
      <c r="D159" s="6" t="s">
        <v>374</v>
      </c>
      <c r="E159" s="6" t="s">
        <v>119</v>
      </c>
      <c r="F159" s="6"/>
      <c r="G159" s="127">
        <f>G160</f>
        <v>4042</v>
      </c>
      <c r="H159" s="76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66"/>
      <c r="Y159" s="54"/>
      <c r="Z159" s="127">
        <f>Z160</f>
        <v>2344</v>
      </c>
      <c r="AA159" s="147">
        <f t="shared" si="23"/>
        <v>57.99109351806037</v>
      </c>
    </row>
    <row r="160" spans="1:27" ht="48" outlineLevel="6" thickBot="1">
      <c r="A160" s="88" t="s">
        <v>206</v>
      </c>
      <c r="B160" s="82">
        <v>951</v>
      </c>
      <c r="C160" s="83" t="s">
        <v>67</v>
      </c>
      <c r="D160" s="83" t="s">
        <v>374</v>
      </c>
      <c r="E160" s="83" t="s">
        <v>89</v>
      </c>
      <c r="F160" s="83"/>
      <c r="G160" s="124">
        <v>4042</v>
      </c>
      <c r="H160" s="76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66"/>
      <c r="Y160" s="54"/>
      <c r="Z160" s="124">
        <v>2344</v>
      </c>
      <c r="AA160" s="147">
        <f t="shared" si="23"/>
        <v>57.99109351806037</v>
      </c>
    </row>
    <row r="161" spans="1:27" ht="16.5" outlineLevel="6" thickBot="1">
      <c r="A161" s="5" t="s">
        <v>120</v>
      </c>
      <c r="B161" s="21">
        <v>951</v>
      </c>
      <c r="C161" s="6" t="s">
        <v>67</v>
      </c>
      <c r="D161" s="6" t="s">
        <v>355</v>
      </c>
      <c r="E161" s="6" t="s">
        <v>119</v>
      </c>
      <c r="F161" s="6"/>
      <c r="G161" s="127">
        <f>G162</f>
        <v>7506.399</v>
      </c>
      <c r="H161" s="38">
        <f aca="true" t="shared" si="25" ref="H161:X161">H162</f>
        <v>0</v>
      </c>
      <c r="I161" s="38">
        <f t="shared" si="25"/>
        <v>0</v>
      </c>
      <c r="J161" s="38">
        <f t="shared" si="25"/>
        <v>0</v>
      </c>
      <c r="K161" s="38">
        <f t="shared" si="25"/>
        <v>0</v>
      </c>
      <c r="L161" s="38">
        <f t="shared" si="25"/>
        <v>0</v>
      </c>
      <c r="M161" s="38">
        <f t="shared" si="25"/>
        <v>0</v>
      </c>
      <c r="N161" s="38">
        <f t="shared" si="25"/>
        <v>0</v>
      </c>
      <c r="O161" s="38">
        <f t="shared" si="25"/>
        <v>0</v>
      </c>
      <c r="P161" s="38">
        <f t="shared" si="25"/>
        <v>0</v>
      </c>
      <c r="Q161" s="38">
        <f t="shared" si="25"/>
        <v>0</v>
      </c>
      <c r="R161" s="38">
        <f t="shared" si="25"/>
        <v>0</v>
      </c>
      <c r="S161" s="38">
        <f t="shared" si="25"/>
        <v>0</v>
      </c>
      <c r="T161" s="38">
        <f t="shared" si="25"/>
        <v>0</v>
      </c>
      <c r="U161" s="38">
        <f t="shared" si="25"/>
        <v>0</v>
      </c>
      <c r="V161" s="38">
        <f t="shared" si="25"/>
        <v>0</v>
      </c>
      <c r="W161" s="38">
        <f t="shared" si="25"/>
        <v>0</v>
      </c>
      <c r="X161" s="64">
        <f t="shared" si="25"/>
        <v>1027.32</v>
      </c>
      <c r="Y161" s="54">
        <f>X161/G152*100</f>
        <v>10273.2</v>
      </c>
      <c r="Z161" s="127">
        <f>Z162</f>
        <v>3610.286</v>
      </c>
      <c r="AA161" s="147">
        <f t="shared" si="23"/>
        <v>48.09611106470626</v>
      </c>
    </row>
    <row r="162" spans="1:27" ht="48" outlineLevel="6" thickBot="1">
      <c r="A162" s="88" t="s">
        <v>206</v>
      </c>
      <c r="B162" s="82">
        <v>951</v>
      </c>
      <c r="C162" s="83" t="s">
        <v>67</v>
      </c>
      <c r="D162" s="83" t="s">
        <v>355</v>
      </c>
      <c r="E162" s="83" t="s">
        <v>89</v>
      </c>
      <c r="F162" s="83"/>
      <c r="G162" s="124">
        <v>7506.399</v>
      </c>
      <c r="H162" s="192">
        <f aca="true" t="shared" si="26" ref="H162:X162">H174</f>
        <v>0</v>
      </c>
      <c r="I162" s="192">
        <f t="shared" si="26"/>
        <v>0</v>
      </c>
      <c r="J162" s="192">
        <f t="shared" si="26"/>
        <v>0</v>
      </c>
      <c r="K162" s="192">
        <f t="shared" si="26"/>
        <v>0</v>
      </c>
      <c r="L162" s="192">
        <f t="shared" si="26"/>
        <v>0</v>
      </c>
      <c r="M162" s="192">
        <f t="shared" si="26"/>
        <v>0</v>
      </c>
      <c r="N162" s="192">
        <f t="shared" si="26"/>
        <v>0</v>
      </c>
      <c r="O162" s="192">
        <f t="shared" si="26"/>
        <v>0</v>
      </c>
      <c r="P162" s="192">
        <f t="shared" si="26"/>
        <v>0</v>
      </c>
      <c r="Q162" s="192">
        <f t="shared" si="26"/>
        <v>0</v>
      </c>
      <c r="R162" s="192">
        <f t="shared" si="26"/>
        <v>0</v>
      </c>
      <c r="S162" s="192">
        <f t="shared" si="26"/>
        <v>0</v>
      </c>
      <c r="T162" s="192">
        <f t="shared" si="26"/>
        <v>0</v>
      </c>
      <c r="U162" s="192">
        <f t="shared" si="26"/>
        <v>0</v>
      </c>
      <c r="V162" s="192">
        <f t="shared" si="26"/>
        <v>0</v>
      </c>
      <c r="W162" s="192">
        <f t="shared" si="26"/>
        <v>0</v>
      </c>
      <c r="X162" s="186">
        <f t="shared" si="26"/>
        <v>1027.32</v>
      </c>
      <c r="Y162" s="170">
        <f>X162/G153*100</f>
        <v>10273.2</v>
      </c>
      <c r="Z162" s="124">
        <v>3610.286</v>
      </c>
      <c r="AA162" s="147">
        <f t="shared" si="23"/>
        <v>48.09611106470626</v>
      </c>
    </row>
    <row r="163" spans="1:27" ht="32.25" outlineLevel="6" thickBot="1">
      <c r="A163" s="84" t="s">
        <v>368</v>
      </c>
      <c r="B163" s="80">
        <v>951</v>
      </c>
      <c r="C163" s="81" t="s">
        <v>67</v>
      </c>
      <c r="D163" s="81" t="s">
        <v>369</v>
      </c>
      <c r="E163" s="81" t="s">
        <v>5</v>
      </c>
      <c r="F163" s="81"/>
      <c r="G163" s="125">
        <f>G164</f>
        <v>20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60"/>
      <c r="Y163" s="54"/>
      <c r="Z163" s="125">
        <f>Z164</f>
        <v>0</v>
      </c>
      <c r="AA163" s="147">
        <f t="shared" si="23"/>
        <v>0</v>
      </c>
    </row>
    <row r="164" spans="1:27" ht="21" customHeight="1" outlineLevel="6" thickBot="1">
      <c r="A164" s="5" t="s">
        <v>100</v>
      </c>
      <c r="B164" s="21">
        <v>951</v>
      </c>
      <c r="C164" s="6" t="s">
        <v>67</v>
      </c>
      <c r="D164" s="6" t="s">
        <v>370</v>
      </c>
      <c r="E164" s="6" t="s">
        <v>95</v>
      </c>
      <c r="F164" s="6"/>
      <c r="G164" s="127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0"/>
      <c r="Y164" s="54"/>
      <c r="Z164" s="127">
        <f>Z165</f>
        <v>0</v>
      </c>
      <c r="AA164" s="147">
        <f t="shared" si="23"/>
        <v>0</v>
      </c>
    </row>
    <row r="165" spans="1:27" ht="32.25" outlineLevel="6" thickBot="1">
      <c r="A165" s="88" t="s">
        <v>101</v>
      </c>
      <c r="B165" s="82">
        <v>951</v>
      </c>
      <c r="C165" s="83" t="s">
        <v>67</v>
      </c>
      <c r="D165" s="83" t="s">
        <v>370</v>
      </c>
      <c r="E165" s="83" t="s">
        <v>96</v>
      </c>
      <c r="F165" s="83"/>
      <c r="G165" s="124"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0"/>
      <c r="Y165" s="54"/>
      <c r="Z165" s="124">
        <v>0</v>
      </c>
      <c r="AA165" s="147">
        <f t="shared" si="23"/>
        <v>0</v>
      </c>
    </row>
    <row r="166" spans="1:27" ht="32.25" outlineLevel="6" thickBot="1">
      <c r="A166" s="84" t="s">
        <v>396</v>
      </c>
      <c r="B166" s="80">
        <v>951</v>
      </c>
      <c r="C166" s="81" t="s">
        <v>67</v>
      </c>
      <c r="D166" s="81" t="s">
        <v>398</v>
      </c>
      <c r="E166" s="81" t="s">
        <v>5</v>
      </c>
      <c r="F166" s="81"/>
      <c r="G166" s="125">
        <f>G167</f>
        <v>10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0"/>
      <c r="Y166" s="54"/>
      <c r="Z166" s="125">
        <f>Z167</f>
        <v>0</v>
      </c>
      <c r="AA166" s="147">
        <f t="shared" si="23"/>
        <v>0</v>
      </c>
    </row>
    <row r="167" spans="1:27" ht="32.25" outlineLevel="6" thickBot="1">
      <c r="A167" s="5" t="s">
        <v>100</v>
      </c>
      <c r="B167" s="21">
        <v>951</v>
      </c>
      <c r="C167" s="6" t="s">
        <v>67</v>
      </c>
      <c r="D167" s="6" t="s">
        <v>399</v>
      </c>
      <c r="E167" s="6" t="s">
        <v>95</v>
      </c>
      <c r="F167" s="6"/>
      <c r="G167" s="127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0"/>
      <c r="Y167" s="54"/>
      <c r="Z167" s="127">
        <f>Z168</f>
        <v>0</v>
      </c>
      <c r="AA167" s="147">
        <f t="shared" si="23"/>
        <v>0</v>
      </c>
    </row>
    <row r="168" spans="1:27" ht="32.25" outlineLevel="6" thickBot="1">
      <c r="A168" s="88" t="s">
        <v>101</v>
      </c>
      <c r="B168" s="82">
        <v>951</v>
      </c>
      <c r="C168" s="83" t="s">
        <v>67</v>
      </c>
      <c r="D168" s="83" t="s">
        <v>399</v>
      </c>
      <c r="E168" s="83" t="s">
        <v>96</v>
      </c>
      <c r="F168" s="83"/>
      <c r="G168" s="124"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0"/>
      <c r="Y168" s="54"/>
      <c r="Z168" s="124">
        <v>0</v>
      </c>
      <c r="AA168" s="147">
        <f t="shared" si="23"/>
        <v>0</v>
      </c>
    </row>
    <row r="169" spans="1:27" ht="48" outlineLevel="6" thickBot="1">
      <c r="A169" s="84" t="s">
        <v>397</v>
      </c>
      <c r="B169" s="80">
        <v>951</v>
      </c>
      <c r="C169" s="81" t="s">
        <v>67</v>
      </c>
      <c r="D169" s="81" t="s">
        <v>400</v>
      </c>
      <c r="E169" s="81" t="s">
        <v>5</v>
      </c>
      <c r="F169" s="81"/>
      <c r="G169" s="125">
        <f>G170+G172</f>
        <v>105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0"/>
      <c r="Y169" s="54"/>
      <c r="Z169" s="125">
        <f>Z170+Z172</f>
        <v>72.21000000000001</v>
      </c>
      <c r="AA169" s="147">
        <f t="shared" si="23"/>
        <v>68.77142857142859</v>
      </c>
    </row>
    <row r="170" spans="1:27" ht="15" customHeight="1" outlineLevel="6" thickBot="1">
      <c r="A170" s="5" t="s">
        <v>100</v>
      </c>
      <c r="B170" s="21">
        <v>951</v>
      </c>
      <c r="C170" s="6" t="s">
        <v>67</v>
      </c>
      <c r="D170" s="6" t="s">
        <v>401</v>
      </c>
      <c r="E170" s="6" t="s">
        <v>95</v>
      </c>
      <c r="F170" s="6"/>
      <c r="G170" s="127">
        <f>G171</f>
        <v>104.3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0"/>
      <c r="Y170" s="54"/>
      <c r="Z170" s="127">
        <f>Z171</f>
        <v>71.51</v>
      </c>
      <c r="AA170" s="147">
        <f t="shared" si="23"/>
        <v>68.56184084372005</v>
      </c>
    </row>
    <row r="171" spans="1:27" ht="32.25" outlineLevel="6" thickBot="1">
      <c r="A171" s="88" t="s">
        <v>101</v>
      </c>
      <c r="B171" s="82">
        <v>951</v>
      </c>
      <c r="C171" s="83" t="s">
        <v>67</v>
      </c>
      <c r="D171" s="83" t="s">
        <v>401</v>
      </c>
      <c r="E171" s="83" t="s">
        <v>96</v>
      </c>
      <c r="F171" s="83"/>
      <c r="G171" s="124">
        <v>104.3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0"/>
      <c r="Y171" s="54"/>
      <c r="Z171" s="124">
        <v>71.51</v>
      </c>
      <c r="AA171" s="147">
        <f t="shared" si="23"/>
        <v>68.56184084372005</v>
      </c>
    </row>
    <row r="172" spans="1:27" ht="16.5" outlineLevel="6" thickBot="1">
      <c r="A172" s="5" t="s">
        <v>102</v>
      </c>
      <c r="B172" s="21">
        <v>951</v>
      </c>
      <c r="C172" s="6" t="s">
        <v>67</v>
      </c>
      <c r="D172" s="6" t="s">
        <v>401</v>
      </c>
      <c r="E172" s="6" t="s">
        <v>97</v>
      </c>
      <c r="F172" s="6"/>
      <c r="G172" s="127">
        <f>G173</f>
        <v>0.7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0"/>
      <c r="Y172" s="54"/>
      <c r="Z172" s="127">
        <f>Z173</f>
        <v>0.7</v>
      </c>
      <c r="AA172" s="147">
        <f t="shared" si="23"/>
        <v>100</v>
      </c>
    </row>
    <row r="173" spans="1:27" ht="16.5" outlineLevel="6" thickBot="1">
      <c r="A173" s="86" t="s">
        <v>362</v>
      </c>
      <c r="B173" s="82">
        <v>951</v>
      </c>
      <c r="C173" s="83" t="s">
        <v>67</v>
      </c>
      <c r="D173" s="83" t="s">
        <v>401</v>
      </c>
      <c r="E173" s="83" t="s">
        <v>363</v>
      </c>
      <c r="F173" s="101"/>
      <c r="G173" s="124">
        <v>0.7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0"/>
      <c r="Y173" s="54"/>
      <c r="Z173" s="124">
        <v>0.7</v>
      </c>
      <c r="AA173" s="147">
        <f t="shared" si="23"/>
        <v>100</v>
      </c>
    </row>
    <row r="174" spans="1:27" ht="16.5" outlineLevel="6" thickBot="1">
      <c r="A174" s="103" t="s">
        <v>149</v>
      </c>
      <c r="B174" s="112">
        <v>951</v>
      </c>
      <c r="C174" s="37" t="s">
        <v>150</v>
      </c>
      <c r="D174" s="37" t="s">
        <v>260</v>
      </c>
      <c r="E174" s="37" t="s">
        <v>5</v>
      </c>
      <c r="F174" s="104"/>
      <c r="G174" s="135">
        <f>G175</f>
        <v>1638.7</v>
      </c>
      <c r="H174" s="196">
        <f aca="true" t="shared" si="27" ref="H174:X174">H180</f>
        <v>0</v>
      </c>
      <c r="I174" s="196">
        <f t="shared" si="27"/>
        <v>0</v>
      </c>
      <c r="J174" s="196">
        <f t="shared" si="27"/>
        <v>0</v>
      </c>
      <c r="K174" s="196">
        <f t="shared" si="27"/>
        <v>0</v>
      </c>
      <c r="L174" s="196">
        <f t="shared" si="27"/>
        <v>0</v>
      </c>
      <c r="M174" s="196">
        <f t="shared" si="27"/>
        <v>0</v>
      </c>
      <c r="N174" s="196">
        <f t="shared" si="27"/>
        <v>0</v>
      </c>
      <c r="O174" s="196">
        <f t="shared" si="27"/>
        <v>0</v>
      </c>
      <c r="P174" s="196">
        <f t="shared" si="27"/>
        <v>0</v>
      </c>
      <c r="Q174" s="196">
        <f t="shared" si="27"/>
        <v>0</v>
      </c>
      <c r="R174" s="196">
        <f t="shared" si="27"/>
        <v>0</v>
      </c>
      <c r="S174" s="196">
        <f t="shared" si="27"/>
        <v>0</v>
      </c>
      <c r="T174" s="196">
        <f t="shared" si="27"/>
        <v>0</v>
      </c>
      <c r="U174" s="196">
        <f t="shared" si="27"/>
        <v>0</v>
      </c>
      <c r="V174" s="196">
        <f t="shared" si="27"/>
        <v>0</v>
      </c>
      <c r="W174" s="196">
        <f t="shared" si="27"/>
        <v>0</v>
      </c>
      <c r="X174" s="197">
        <f t="shared" si="27"/>
        <v>1027.32</v>
      </c>
      <c r="Y174" s="170">
        <f>X174/G154*100</f>
        <v>10273.2</v>
      </c>
      <c r="Z174" s="135">
        <f>Z175</f>
        <v>819.35</v>
      </c>
      <c r="AA174" s="147">
        <f t="shared" si="23"/>
        <v>50</v>
      </c>
    </row>
    <row r="175" spans="1:27" ht="16.5" outlineLevel="6" thickBot="1">
      <c r="A175" s="30" t="s">
        <v>82</v>
      </c>
      <c r="B175" s="19">
        <v>951</v>
      </c>
      <c r="C175" s="9" t="s">
        <v>83</v>
      </c>
      <c r="D175" s="9" t="s">
        <v>260</v>
      </c>
      <c r="E175" s="9" t="s">
        <v>5</v>
      </c>
      <c r="F175" s="105" t="s">
        <v>5</v>
      </c>
      <c r="G175" s="191">
        <f>G176</f>
        <v>1638.7</v>
      </c>
      <c r="H175" s="198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206"/>
      <c r="Y175" s="170"/>
      <c r="Z175" s="191">
        <f>Z176</f>
        <v>819.35</v>
      </c>
      <c r="AA175" s="147">
        <f t="shared" si="23"/>
        <v>50</v>
      </c>
    </row>
    <row r="176" spans="1:27" ht="32.25" outlineLevel="6" thickBot="1">
      <c r="A176" s="98" t="s">
        <v>135</v>
      </c>
      <c r="B176" s="19">
        <v>951</v>
      </c>
      <c r="C176" s="9" t="s">
        <v>83</v>
      </c>
      <c r="D176" s="9" t="s">
        <v>261</v>
      </c>
      <c r="E176" s="9" t="s">
        <v>5</v>
      </c>
      <c r="F176" s="105"/>
      <c r="G176" s="191">
        <f>G177</f>
        <v>1638.7</v>
      </c>
      <c r="H176" s="198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206"/>
      <c r="Y176" s="170"/>
      <c r="Z176" s="191">
        <f>Z177</f>
        <v>819.35</v>
      </c>
      <c r="AA176" s="147">
        <f t="shared" si="23"/>
        <v>50</v>
      </c>
    </row>
    <row r="177" spans="1:27" ht="32.25" outlineLevel="6" thickBot="1">
      <c r="A177" s="98" t="s">
        <v>136</v>
      </c>
      <c r="B177" s="19">
        <v>951</v>
      </c>
      <c r="C177" s="9" t="s">
        <v>83</v>
      </c>
      <c r="D177" s="9" t="s">
        <v>262</v>
      </c>
      <c r="E177" s="9" t="s">
        <v>5</v>
      </c>
      <c r="F177" s="105"/>
      <c r="G177" s="191">
        <f>G178</f>
        <v>1638.7</v>
      </c>
      <c r="H177" s="198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206"/>
      <c r="Y177" s="170"/>
      <c r="Z177" s="191">
        <f>Z178</f>
        <v>819.35</v>
      </c>
      <c r="AA177" s="147">
        <f t="shared" si="23"/>
        <v>50</v>
      </c>
    </row>
    <row r="178" spans="1:27" ht="32.25" outlineLevel="6" thickBot="1">
      <c r="A178" s="79" t="s">
        <v>38</v>
      </c>
      <c r="B178" s="80">
        <v>951</v>
      </c>
      <c r="C178" s="81" t="s">
        <v>83</v>
      </c>
      <c r="D178" s="81" t="s">
        <v>283</v>
      </c>
      <c r="E178" s="81" t="s">
        <v>5</v>
      </c>
      <c r="F178" s="106" t="s">
        <v>5</v>
      </c>
      <c r="G178" s="223">
        <f>G179</f>
        <v>1638.7</v>
      </c>
      <c r="H178" s="198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206"/>
      <c r="Y178" s="170"/>
      <c r="Z178" s="223">
        <f>Z179</f>
        <v>819.35</v>
      </c>
      <c r="AA178" s="147">
        <f t="shared" si="23"/>
        <v>50</v>
      </c>
    </row>
    <row r="179" spans="1:27" ht="16.5" outlineLevel="6" thickBot="1">
      <c r="A179" s="152" t="s">
        <v>116</v>
      </c>
      <c r="B179" s="153">
        <v>951</v>
      </c>
      <c r="C179" s="137" t="s">
        <v>83</v>
      </c>
      <c r="D179" s="137" t="s">
        <v>283</v>
      </c>
      <c r="E179" s="137" t="s">
        <v>115</v>
      </c>
      <c r="F179" s="154" t="s">
        <v>151</v>
      </c>
      <c r="G179" s="203">
        <v>1638.7</v>
      </c>
      <c r="H179" s="224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6"/>
      <c r="Y179" s="195"/>
      <c r="Z179" s="203">
        <v>819.35</v>
      </c>
      <c r="AA179" s="147">
        <f t="shared" si="23"/>
        <v>50</v>
      </c>
    </row>
    <row r="180" spans="1:27" ht="32.25" outlineLevel="6" thickBot="1">
      <c r="A180" s="95" t="s">
        <v>52</v>
      </c>
      <c r="B180" s="18">
        <v>951</v>
      </c>
      <c r="C180" s="14" t="s">
        <v>51</v>
      </c>
      <c r="D180" s="14" t="s">
        <v>260</v>
      </c>
      <c r="E180" s="14" t="s">
        <v>5</v>
      </c>
      <c r="F180" s="14"/>
      <c r="G180" s="122">
        <f aca="true" t="shared" si="28" ref="G180:G185">G181</f>
        <v>0</v>
      </c>
      <c r="H180" s="227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228"/>
      <c r="X180" s="188">
        <v>1027.32</v>
      </c>
      <c r="Y180" s="170">
        <f aca="true" t="shared" si="29" ref="Y180:Y185">X180/G174*100</f>
        <v>62.691157624946605</v>
      </c>
      <c r="Z180" s="122">
        <f aca="true" t="shared" si="30" ref="Z180:Z185">Z181</f>
        <v>0</v>
      </c>
      <c r="AA180" s="147">
        <v>0</v>
      </c>
    </row>
    <row r="181" spans="1:27" ht="18" customHeight="1" outlineLevel="6" thickBot="1">
      <c r="A181" s="8" t="s">
        <v>31</v>
      </c>
      <c r="B181" s="19">
        <v>951</v>
      </c>
      <c r="C181" s="9" t="s">
        <v>10</v>
      </c>
      <c r="D181" s="9" t="s">
        <v>260</v>
      </c>
      <c r="E181" s="9" t="s">
        <v>5</v>
      </c>
      <c r="F181" s="9"/>
      <c r="G181" s="123">
        <f t="shared" si="28"/>
        <v>0</v>
      </c>
      <c r="H181" s="182" t="e">
        <f>H182+#REF!</f>
        <v>#REF!</v>
      </c>
      <c r="I181" s="182" t="e">
        <f>I182+#REF!</f>
        <v>#REF!</v>
      </c>
      <c r="J181" s="182" t="e">
        <f>J182+#REF!</f>
        <v>#REF!</v>
      </c>
      <c r="K181" s="182" t="e">
        <f>K182+#REF!</f>
        <v>#REF!</v>
      </c>
      <c r="L181" s="182" t="e">
        <f>L182+#REF!</f>
        <v>#REF!</v>
      </c>
      <c r="M181" s="182" t="e">
        <f>M182+#REF!</f>
        <v>#REF!</v>
      </c>
      <c r="N181" s="182" t="e">
        <f>N182+#REF!</f>
        <v>#REF!</v>
      </c>
      <c r="O181" s="182" t="e">
        <f>O182+#REF!</f>
        <v>#REF!</v>
      </c>
      <c r="P181" s="182" t="e">
        <f>P182+#REF!</f>
        <v>#REF!</v>
      </c>
      <c r="Q181" s="182" t="e">
        <f>Q182+#REF!</f>
        <v>#REF!</v>
      </c>
      <c r="R181" s="182" t="e">
        <f>R182+#REF!</f>
        <v>#REF!</v>
      </c>
      <c r="S181" s="182" t="e">
        <f>S182+#REF!</f>
        <v>#REF!</v>
      </c>
      <c r="T181" s="182" t="e">
        <f>T182+#REF!</f>
        <v>#REF!</v>
      </c>
      <c r="U181" s="182" t="e">
        <f>U182+#REF!</f>
        <v>#REF!</v>
      </c>
      <c r="V181" s="182" t="e">
        <f>V182+#REF!</f>
        <v>#REF!</v>
      </c>
      <c r="W181" s="182" t="e">
        <f>W182+#REF!</f>
        <v>#REF!</v>
      </c>
      <c r="X181" s="183" t="e">
        <f>X182+#REF!</f>
        <v>#REF!</v>
      </c>
      <c r="Y181" s="170" t="e">
        <f t="shared" si="29"/>
        <v>#REF!</v>
      </c>
      <c r="Z181" s="123">
        <f t="shared" si="30"/>
        <v>0</v>
      </c>
      <c r="AA181" s="147">
        <v>0</v>
      </c>
    </row>
    <row r="182" spans="1:27" ht="34.5" customHeight="1" outlineLevel="3" thickBot="1">
      <c r="A182" s="98" t="s">
        <v>135</v>
      </c>
      <c r="B182" s="19">
        <v>951</v>
      </c>
      <c r="C182" s="9" t="s">
        <v>10</v>
      </c>
      <c r="D182" s="9" t="s">
        <v>261</v>
      </c>
      <c r="E182" s="9" t="s">
        <v>5</v>
      </c>
      <c r="F182" s="9"/>
      <c r="G182" s="123">
        <f t="shared" si="28"/>
        <v>0</v>
      </c>
      <c r="H182" s="191">
        <f aca="true" t="shared" si="31" ref="H182:X184">H183</f>
        <v>0</v>
      </c>
      <c r="I182" s="191">
        <f t="shared" si="31"/>
        <v>0</v>
      </c>
      <c r="J182" s="191">
        <f t="shared" si="31"/>
        <v>0</v>
      </c>
      <c r="K182" s="191">
        <f t="shared" si="31"/>
        <v>0</v>
      </c>
      <c r="L182" s="191">
        <f t="shared" si="31"/>
        <v>0</v>
      </c>
      <c r="M182" s="191">
        <f t="shared" si="31"/>
        <v>0</v>
      </c>
      <c r="N182" s="191">
        <f t="shared" si="31"/>
        <v>0</v>
      </c>
      <c r="O182" s="191">
        <f t="shared" si="31"/>
        <v>0</v>
      </c>
      <c r="P182" s="191">
        <f t="shared" si="31"/>
        <v>0</v>
      </c>
      <c r="Q182" s="191">
        <f t="shared" si="31"/>
        <v>0</v>
      </c>
      <c r="R182" s="191">
        <f t="shared" si="31"/>
        <v>0</v>
      </c>
      <c r="S182" s="191">
        <f t="shared" si="31"/>
        <v>0</v>
      </c>
      <c r="T182" s="191">
        <f t="shared" si="31"/>
        <v>0</v>
      </c>
      <c r="U182" s="191">
        <f t="shared" si="31"/>
        <v>0</v>
      </c>
      <c r="V182" s="191">
        <f t="shared" si="31"/>
        <v>0</v>
      </c>
      <c r="W182" s="191">
        <f t="shared" si="31"/>
        <v>0</v>
      </c>
      <c r="X182" s="185">
        <f t="shared" si="31"/>
        <v>67.348</v>
      </c>
      <c r="Y182" s="170">
        <f t="shared" si="29"/>
        <v>4.109843168365168</v>
      </c>
      <c r="Z182" s="123">
        <f t="shared" si="30"/>
        <v>0</v>
      </c>
      <c r="AA182" s="147">
        <v>0</v>
      </c>
    </row>
    <row r="183" spans="1:27" ht="18.75" customHeight="1" outlineLevel="3" thickBot="1">
      <c r="A183" s="98" t="s">
        <v>136</v>
      </c>
      <c r="B183" s="19">
        <v>951</v>
      </c>
      <c r="C183" s="9" t="s">
        <v>10</v>
      </c>
      <c r="D183" s="9" t="s">
        <v>262</v>
      </c>
      <c r="E183" s="9" t="s">
        <v>5</v>
      </c>
      <c r="F183" s="9"/>
      <c r="G183" s="123">
        <f t="shared" si="28"/>
        <v>0</v>
      </c>
      <c r="H183" s="191">
        <f t="shared" si="31"/>
        <v>0</v>
      </c>
      <c r="I183" s="191">
        <f t="shared" si="31"/>
        <v>0</v>
      </c>
      <c r="J183" s="191">
        <f t="shared" si="31"/>
        <v>0</v>
      </c>
      <c r="K183" s="191">
        <f t="shared" si="31"/>
        <v>0</v>
      </c>
      <c r="L183" s="191">
        <f t="shared" si="31"/>
        <v>0</v>
      </c>
      <c r="M183" s="191">
        <f t="shared" si="31"/>
        <v>0</v>
      </c>
      <c r="N183" s="191">
        <f t="shared" si="31"/>
        <v>0</v>
      </c>
      <c r="O183" s="191">
        <f t="shared" si="31"/>
        <v>0</v>
      </c>
      <c r="P183" s="191">
        <f t="shared" si="31"/>
        <v>0</v>
      </c>
      <c r="Q183" s="191">
        <f t="shared" si="31"/>
        <v>0</v>
      </c>
      <c r="R183" s="191">
        <f t="shared" si="31"/>
        <v>0</v>
      </c>
      <c r="S183" s="191">
        <f t="shared" si="31"/>
        <v>0</v>
      </c>
      <c r="T183" s="191">
        <f t="shared" si="31"/>
        <v>0</v>
      </c>
      <c r="U183" s="191">
        <f t="shared" si="31"/>
        <v>0</v>
      </c>
      <c r="V183" s="191">
        <f t="shared" si="31"/>
        <v>0</v>
      </c>
      <c r="W183" s="191">
        <f t="shared" si="31"/>
        <v>0</v>
      </c>
      <c r="X183" s="185">
        <f t="shared" si="31"/>
        <v>67.348</v>
      </c>
      <c r="Y183" s="170">
        <f t="shared" si="29"/>
        <v>4.109843168365168</v>
      </c>
      <c r="Z183" s="123">
        <f t="shared" si="30"/>
        <v>0</v>
      </c>
      <c r="AA183" s="147">
        <v>0</v>
      </c>
    </row>
    <row r="184" spans="1:27" ht="33.75" customHeight="1" outlineLevel="4" thickBot="1">
      <c r="A184" s="84" t="s">
        <v>152</v>
      </c>
      <c r="B184" s="80">
        <v>951</v>
      </c>
      <c r="C184" s="81" t="s">
        <v>10</v>
      </c>
      <c r="D184" s="81" t="s">
        <v>284</v>
      </c>
      <c r="E184" s="81" t="s">
        <v>5</v>
      </c>
      <c r="F184" s="81"/>
      <c r="G184" s="125">
        <f t="shared" si="28"/>
        <v>0</v>
      </c>
      <c r="H184" s="196">
        <f t="shared" si="31"/>
        <v>0</v>
      </c>
      <c r="I184" s="196">
        <f t="shared" si="31"/>
        <v>0</v>
      </c>
      <c r="J184" s="196">
        <f t="shared" si="31"/>
        <v>0</v>
      </c>
      <c r="K184" s="196">
        <f t="shared" si="31"/>
        <v>0</v>
      </c>
      <c r="L184" s="196">
        <f t="shared" si="31"/>
        <v>0</v>
      </c>
      <c r="M184" s="196">
        <f t="shared" si="31"/>
        <v>0</v>
      </c>
      <c r="N184" s="196">
        <f t="shared" si="31"/>
        <v>0</v>
      </c>
      <c r="O184" s="196">
        <f t="shared" si="31"/>
        <v>0</v>
      </c>
      <c r="P184" s="196">
        <f t="shared" si="31"/>
        <v>0</v>
      </c>
      <c r="Q184" s="196">
        <f t="shared" si="31"/>
        <v>0</v>
      </c>
      <c r="R184" s="196">
        <f t="shared" si="31"/>
        <v>0</v>
      </c>
      <c r="S184" s="196">
        <f t="shared" si="31"/>
        <v>0</v>
      </c>
      <c r="T184" s="196">
        <f t="shared" si="31"/>
        <v>0</v>
      </c>
      <c r="U184" s="196">
        <f t="shared" si="31"/>
        <v>0</v>
      </c>
      <c r="V184" s="196">
        <f t="shared" si="31"/>
        <v>0</v>
      </c>
      <c r="W184" s="196">
        <f t="shared" si="31"/>
        <v>0</v>
      </c>
      <c r="X184" s="197">
        <f t="shared" si="31"/>
        <v>67.348</v>
      </c>
      <c r="Y184" s="170">
        <f t="shared" si="29"/>
        <v>4.109843168365168</v>
      </c>
      <c r="Z184" s="125">
        <f t="shared" si="30"/>
        <v>0</v>
      </c>
      <c r="AA184" s="147">
        <v>0</v>
      </c>
    </row>
    <row r="185" spans="1:27" ht="17.25" customHeight="1" outlineLevel="5" thickBot="1">
      <c r="A185" s="5" t="s">
        <v>100</v>
      </c>
      <c r="B185" s="21">
        <v>951</v>
      </c>
      <c r="C185" s="6" t="s">
        <v>10</v>
      </c>
      <c r="D185" s="6" t="s">
        <v>284</v>
      </c>
      <c r="E185" s="6" t="s">
        <v>95</v>
      </c>
      <c r="F185" s="6"/>
      <c r="G185" s="127">
        <f t="shared" si="28"/>
        <v>0</v>
      </c>
      <c r="H185" s="215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99"/>
      <c r="X185" s="188">
        <v>67.348</v>
      </c>
      <c r="Y185" s="170">
        <f t="shared" si="29"/>
        <v>4.109843168365168</v>
      </c>
      <c r="Z185" s="127">
        <f t="shared" si="30"/>
        <v>0</v>
      </c>
      <c r="AA185" s="147">
        <v>0</v>
      </c>
    </row>
    <row r="186" spans="1:27" ht="32.25" outlineLevel="5" thickBot="1">
      <c r="A186" s="78" t="s">
        <v>101</v>
      </c>
      <c r="B186" s="82">
        <v>951</v>
      </c>
      <c r="C186" s="83" t="s">
        <v>10</v>
      </c>
      <c r="D186" s="83" t="s">
        <v>284</v>
      </c>
      <c r="E186" s="83" t="s">
        <v>96</v>
      </c>
      <c r="F186" s="83"/>
      <c r="G186" s="124">
        <v>0</v>
      </c>
      <c r="H186" s="198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69"/>
      <c r="Y186" s="170"/>
      <c r="Z186" s="124">
        <v>0</v>
      </c>
      <c r="AA186" s="147">
        <v>0</v>
      </c>
    </row>
    <row r="187" spans="1:27" ht="19.5" outlineLevel="6" thickBot="1">
      <c r="A187" s="95" t="s">
        <v>50</v>
      </c>
      <c r="B187" s="18">
        <v>951</v>
      </c>
      <c r="C187" s="14" t="s">
        <v>49</v>
      </c>
      <c r="D187" s="14" t="s">
        <v>260</v>
      </c>
      <c r="E187" s="14" t="s">
        <v>5</v>
      </c>
      <c r="F187" s="14"/>
      <c r="G187" s="122">
        <f>G194+G217+G188</f>
        <v>33208.281</v>
      </c>
      <c r="H187" s="29" t="e">
        <f aca="true" t="shared" si="32" ref="H187:X187">H188+H193</f>
        <v>#REF!</v>
      </c>
      <c r="I187" s="29" t="e">
        <f t="shared" si="32"/>
        <v>#REF!</v>
      </c>
      <c r="J187" s="29" t="e">
        <f t="shared" si="32"/>
        <v>#REF!</v>
      </c>
      <c r="K187" s="29" t="e">
        <f t="shared" si="32"/>
        <v>#REF!</v>
      </c>
      <c r="L187" s="29" t="e">
        <f t="shared" si="32"/>
        <v>#REF!</v>
      </c>
      <c r="M187" s="29" t="e">
        <f t="shared" si="32"/>
        <v>#REF!</v>
      </c>
      <c r="N187" s="29" t="e">
        <f t="shared" si="32"/>
        <v>#REF!</v>
      </c>
      <c r="O187" s="29" t="e">
        <f t="shared" si="32"/>
        <v>#REF!</v>
      </c>
      <c r="P187" s="29" t="e">
        <f t="shared" si="32"/>
        <v>#REF!</v>
      </c>
      <c r="Q187" s="29" t="e">
        <f t="shared" si="32"/>
        <v>#REF!</v>
      </c>
      <c r="R187" s="29" t="e">
        <f t="shared" si="32"/>
        <v>#REF!</v>
      </c>
      <c r="S187" s="29" t="e">
        <f t="shared" si="32"/>
        <v>#REF!</v>
      </c>
      <c r="T187" s="29" t="e">
        <f t="shared" si="32"/>
        <v>#REF!</v>
      </c>
      <c r="U187" s="29" t="e">
        <f t="shared" si="32"/>
        <v>#REF!</v>
      </c>
      <c r="V187" s="29" t="e">
        <f t="shared" si="32"/>
        <v>#REF!</v>
      </c>
      <c r="W187" s="29" t="e">
        <f t="shared" si="32"/>
        <v>#REF!</v>
      </c>
      <c r="X187" s="65" t="e">
        <f t="shared" si="32"/>
        <v>#REF!</v>
      </c>
      <c r="Y187" s="54" t="e">
        <f>X187/G181*100</f>
        <v>#REF!</v>
      </c>
      <c r="Z187" s="122">
        <f>Z194+Z217+Z188</f>
        <v>1489.9859999999999</v>
      </c>
      <c r="AA187" s="147">
        <f t="shared" si="23"/>
        <v>4.486790508668605</v>
      </c>
    </row>
    <row r="188" spans="1:27" ht="16.5" outlineLevel="6" thickBot="1">
      <c r="A188" s="71" t="s">
        <v>210</v>
      </c>
      <c r="B188" s="19">
        <v>951</v>
      </c>
      <c r="C188" s="9" t="s">
        <v>212</v>
      </c>
      <c r="D188" s="9" t="s">
        <v>260</v>
      </c>
      <c r="E188" s="9" t="s">
        <v>5</v>
      </c>
      <c r="F188" s="9"/>
      <c r="G188" s="123">
        <f>G189</f>
        <v>379.281</v>
      </c>
      <c r="H188" s="31">
        <f aca="true" t="shared" si="33" ref="H188:X189">H189</f>
        <v>0</v>
      </c>
      <c r="I188" s="31">
        <f t="shared" si="33"/>
        <v>0</v>
      </c>
      <c r="J188" s="31">
        <f t="shared" si="33"/>
        <v>0</v>
      </c>
      <c r="K188" s="31">
        <f t="shared" si="33"/>
        <v>0</v>
      </c>
      <c r="L188" s="31">
        <f t="shared" si="33"/>
        <v>0</v>
      </c>
      <c r="M188" s="31">
        <f t="shared" si="33"/>
        <v>0</v>
      </c>
      <c r="N188" s="31">
        <f t="shared" si="33"/>
        <v>0</v>
      </c>
      <c r="O188" s="31">
        <f t="shared" si="33"/>
        <v>0</v>
      </c>
      <c r="P188" s="31">
        <f t="shared" si="33"/>
        <v>0</v>
      </c>
      <c r="Q188" s="31">
        <f t="shared" si="33"/>
        <v>0</v>
      </c>
      <c r="R188" s="31">
        <f t="shared" si="33"/>
        <v>0</v>
      </c>
      <c r="S188" s="31">
        <f t="shared" si="33"/>
        <v>0</v>
      </c>
      <c r="T188" s="31">
        <f t="shared" si="33"/>
        <v>0</v>
      </c>
      <c r="U188" s="31">
        <f t="shared" si="33"/>
        <v>0</v>
      </c>
      <c r="V188" s="31">
        <f t="shared" si="33"/>
        <v>0</v>
      </c>
      <c r="W188" s="31">
        <f t="shared" si="33"/>
        <v>0</v>
      </c>
      <c r="X188" s="59">
        <f t="shared" si="33"/>
        <v>0</v>
      </c>
      <c r="Y188" s="54" t="e">
        <f>X188/G182*100</f>
        <v>#DIV/0!</v>
      </c>
      <c r="Z188" s="123">
        <f>Z189</f>
        <v>0</v>
      </c>
      <c r="AA188" s="147">
        <f t="shared" si="23"/>
        <v>0</v>
      </c>
    </row>
    <row r="189" spans="1:27" ht="32.25" outlineLevel="6" thickBot="1">
      <c r="A189" s="98" t="s">
        <v>135</v>
      </c>
      <c r="B189" s="19">
        <v>951</v>
      </c>
      <c r="C189" s="9" t="s">
        <v>212</v>
      </c>
      <c r="D189" s="9" t="s">
        <v>261</v>
      </c>
      <c r="E189" s="9" t="s">
        <v>5</v>
      </c>
      <c r="F189" s="9"/>
      <c r="G189" s="123">
        <f>G190</f>
        <v>379.281</v>
      </c>
      <c r="H189" s="32">
        <f t="shared" si="33"/>
        <v>0</v>
      </c>
      <c r="I189" s="32">
        <f t="shared" si="33"/>
        <v>0</v>
      </c>
      <c r="J189" s="32">
        <f t="shared" si="33"/>
        <v>0</v>
      </c>
      <c r="K189" s="32">
        <f t="shared" si="33"/>
        <v>0</v>
      </c>
      <c r="L189" s="32">
        <f t="shared" si="33"/>
        <v>0</v>
      </c>
      <c r="M189" s="32">
        <f t="shared" si="33"/>
        <v>0</v>
      </c>
      <c r="N189" s="32">
        <f t="shared" si="33"/>
        <v>0</v>
      </c>
      <c r="O189" s="32">
        <f t="shared" si="33"/>
        <v>0</v>
      </c>
      <c r="P189" s="32">
        <f t="shared" si="33"/>
        <v>0</v>
      </c>
      <c r="Q189" s="32">
        <f t="shared" si="33"/>
        <v>0</v>
      </c>
      <c r="R189" s="32">
        <f t="shared" si="33"/>
        <v>0</v>
      </c>
      <c r="S189" s="32">
        <f t="shared" si="33"/>
        <v>0</v>
      </c>
      <c r="T189" s="32">
        <f t="shared" si="33"/>
        <v>0</v>
      </c>
      <c r="U189" s="32">
        <f t="shared" si="33"/>
        <v>0</v>
      </c>
      <c r="V189" s="32">
        <f t="shared" si="33"/>
        <v>0</v>
      </c>
      <c r="W189" s="32">
        <f t="shared" si="33"/>
        <v>0</v>
      </c>
      <c r="X189" s="60">
        <f t="shared" si="33"/>
        <v>0</v>
      </c>
      <c r="Y189" s="54" t="e">
        <f>X189/G183*100</f>
        <v>#DIV/0!</v>
      </c>
      <c r="Z189" s="123">
        <f>Z190</f>
        <v>0</v>
      </c>
      <c r="AA189" s="147">
        <f t="shared" si="23"/>
        <v>0</v>
      </c>
    </row>
    <row r="190" spans="1:27" ht="32.25" outlineLevel="6" thickBot="1">
      <c r="A190" s="98" t="s">
        <v>136</v>
      </c>
      <c r="B190" s="19">
        <v>951</v>
      </c>
      <c r="C190" s="9" t="s">
        <v>212</v>
      </c>
      <c r="D190" s="9" t="s">
        <v>262</v>
      </c>
      <c r="E190" s="9" t="s">
        <v>5</v>
      </c>
      <c r="F190" s="9"/>
      <c r="G190" s="123">
        <f>G191</f>
        <v>379.281</v>
      </c>
      <c r="H190" s="26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42"/>
      <c r="X190" s="58">
        <v>0</v>
      </c>
      <c r="Y190" s="54" t="e">
        <f>X190/G184*100</f>
        <v>#DIV/0!</v>
      </c>
      <c r="Z190" s="123">
        <f>Z191</f>
        <v>0</v>
      </c>
      <c r="AA190" s="147">
        <f t="shared" si="23"/>
        <v>0</v>
      </c>
    </row>
    <row r="191" spans="1:27" ht="48" outlineLevel="6" thickBot="1">
      <c r="A191" s="100" t="s">
        <v>211</v>
      </c>
      <c r="B191" s="80">
        <v>951</v>
      </c>
      <c r="C191" s="81" t="s">
        <v>212</v>
      </c>
      <c r="D191" s="81" t="s">
        <v>285</v>
      </c>
      <c r="E191" s="81" t="s">
        <v>5</v>
      </c>
      <c r="F191" s="81"/>
      <c r="G191" s="125">
        <f>G192</f>
        <v>379.281</v>
      </c>
      <c r="H191" s="50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66"/>
      <c r="Y191" s="54"/>
      <c r="Z191" s="125">
        <f>Z192</f>
        <v>0</v>
      </c>
      <c r="AA191" s="147">
        <f t="shared" si="23"/>
        <v>0</v>
      </c>
    </row>
    <row r="192" spans="1:27" ht="18.75" customHeight="1" outlineLevel="6" thickBot="1">
      <c r="A192" s="5" t="s">
        <v>100</v>
      </c>
      <c r="B192" s="21">
        <v>951</v>
      </c>
      <c r="C192" s="6" t="s">
        <v>212</v>
      </c>
      <c r="D192" s="6" t="s">
        <v>285</v>
      </c>
      <c r="E192" s="6" t="s">
        <v>95</v>
      </c>
      <c r="F192" s="6"/>
      <c r="G192" s="127">
        <f>G193</f>
        <v>379.281</v>
      </c>
      <c r="H192" s="50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66"/>
      <c r="Y192" s="54"/>
      <c r="Z192" s="127">
        <f>Z193</f>
        <v>0</v>
      </c>
      <c r="AA192" s="147">
        <f t="shared" si="23"/>
        <v>0</v>
      </c>
    </row>
    <row r="193" spans="1:27" ht="32.25" outlineLevel="3" thickBot="1">
      <c r="A193" s="78" t="s">
        <v>101</v>
      </c>
      <c r="B193" s="82">
        <v>951</v>
      </c>
      <c r="C193" s="83" t="s">
        <v>212</v>
      </c>
      <c r="D193" s="83" t="s">
        <v>285</v>
      </c>
      <c r="E193" s="83" t="s">
        <v>96</v>
      </c>
      <c r="F193" s="83"/>
      <c r="G193" s="124">
        <v>379.281</v>
      </c>
      <c r="H193" s="31" t="e">
        <f>H207+H210+H220+#REF!</f>
        <v>#REF!</v>
      </c>
      <c r="I193" s="31" t="e">
        <f>I207+I210+I220+#REF!</f>
        <v>#REF!</v>
      </c>
      <c r="J193" s="31" t="e">
        <f>J207+J210+J220+#REF!</f>
        <v>#REF!</v>
      </c>
      <c r="K193" s="31" t="e">
        <f>K207+K210+K220+#REF!</f>
        <v>#REF!</v>
      </c>
      <c r="L193" s="31" t="e">
        <f>L207+L210+L220+#REF!</f>
        <v>#REF!</v>
      </c>
      <c r="M193" s="31" t="e">
        <f>M207+M210+M220+#REF!</f>
        <v>#REF!</v>
      </c>
      <c r="N193" s="31" t="e">
        <f>N207+N210+N220+#REF!</f>
        <v>#REF!</v>
      </c>
      <c r="O193" s="31" t="e">
        <f>O207+O210+O220+#REF!</f>
        <v>#REF!</v>
      </c>
      <c r="P193" s="31" t="e">
        <f>P207+P210+P220+#REF!</f>
        <v>#REF!</v>
      </c>
      <c r="Q193" s="31" t="e">
        <f>Q207+Q210+Q220+#REF!</f>
        <v>#REF!</v>
      </c>
      <c r="R193" s="31" t="e">
        <f>R207+R210+R220+#REF!</f>
        <v>#REF!</v>
      </c>
      <c r="S193" s="31" t="e">
        <f>S207+S210+S220+#REF!</f>
        <v>#REF!</v>
      </c>
      <c r="T193" s="31" t="e">
        <f>T207+T210+T220+#REF!</f>
        <v>#REF!</v>
      </c>
      <c r="U193" s="31" t="e">
        <f>U207+U210+U220+#REF!</f>
        <v>#REF!</v>
      </c>
      <c r="V193" s="31" t="e">
        <f>V207+V210+V220+#REF!</f>
        <v>#REF!</v>
      </c>
      <c r="W193" s="31" t="e">
        <f>W207+W210+W220+#REF!</f>
        <v>#REF!</v>
      </c>
      <c r="X193" s="59" t="e">
        <f>X207+X210+X220+#REF!</f>
        <v>#REF!</v>
      </c>
      <c r="Y193" s="54" t="e">
        <f>X193/G187*100</f>
        <v>#REF!</v>
      </c>
      <c r="Z193" s="124">
        <v>0</v>
      </c>
      <c r="AA193" s="147">
        <f t="shared" si="23"/>
        <v>0</v>
      </c>
    </row>
    <row r="194" spans="1:27" ht="16.5" outlineLevel="3" thickBot="1">
      <c r="A194" s="98" t="s">
        <v>153</v>
      </c>
      <c r="B194" s="19">
        <v>951</v>
      </c>
      <c r="C194" s="9" t="s">
        <v>55</v>
      </c>
      <c r="D194" s="9" t="s">
        <v>260</v>
      </c>
      <c r="E194" s="9" t="s">
        <v>5</v>
      </c>
      <c r="F194" s="9"/>
      <c r="G194" s="123">
        <f>G202+G195</f>
        <v>32729</v>
      </c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85"/>
      <c r="Y194" s="170"/>
      <c r="Z194" s="123">
        <f>Z202+Z195</f>
        <v>1489.9859999999999</v>
      </c>
      <c r="AA194" s="147">
        <f t="shared" si="23"/>
        <v>4.552494729444835</v>
      </c>
    </row>
    <row r="195" spans="1:27" ht="48" outlineLevel="3" thickBot="1">
      <c r="A195" s="8" t="s">
        <v>409</v>
      </c>
      <c r="B195" s="19">
        <v>951</v>
      </c>
      <c r="C195" s="11" t="s">
        <v>55</v>
      </c>
      <c r="D195" s="9" t="s">
        <v>290</v>
      </c>
      <c r="E195" s="9" t="s">
        <v>5</v>
      </c>
      <c r="F195" s="9"/>
      <c r="G195" s="123">
        <f>G196+G199</f>
        <v>6000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59"/>
      <c r="Y195" s="54"/>
      <c r="Z195" s="123">
        <f>Z196+Z199</f>
        <v>0</v>
      </c>
      <c r="AA195" s="147">
        <f t="shared" si="23"/>
        <v>0</v>
      </c>
    </row>
    <row r="196" spans="1:27" ht="111" outlineLevel="3" thickBot="1">
      <c r="A196" s="84" t="s">
        <v>423</v>
      </c>
      <c r="B196" s="80">
        <v>951</v>
      </c>
      <c r="C196" s="81" t="s">
        <v>55</v>
      </c>
      <c r="D196" s="81" t="s">
        <v>425</v>
      </c>
      <c r="E196" s="81" t="s">
        <v>5</v>
      </c>
      <c r="F196" s="81"/>
      <c r="G196" s="125">
        <f>G197</f>
        <v>1200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59"/>
      <c r="Y196" s="54"/>
      <c r="Z196" s="125">
        <f>Z197</f>
        <v>0</v>
      </c>
      <c r="AA196" s="147">
        <f t="shared" si="23"/>
        <v>0</v>
      </c>
    </row>
    <row r="197" spans="1:27" ht="32.25" customHeight="1" outlineLevel="3" thickBot="1">
      <c r="A197" s="5" t="s">
        <v>383</v>
      </c>
      <c r="B197" s="21">
        <v>951</v>
      </c>
      <c r="C197" s="6" t="s">
        <v>55</v>
      </c>
      <c r="D197" s="6" t="s">
        <v>425</v>
      </c>
      <c r="E197" s="6" t="s">
        <v>410</v>
      </c>
      <c r="F197" s="6"/>
      <c r="G197" s="127">
        <f>G198</f>
        <v>1200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59"/>
      <c r="Y197" s="54"/>
      <c r="Z197" s="127">
        <f>Z198</f>
        <v>0</v>
      </c>
      <c r="AA197" s="147">
        <f t="shared" si="23"/>
        <v>0</v>
      </c>
    </row>
    <row r="198" spans="1:27" ht="35.25" customHeight="1" outlineLevel="3" thickBot="1">
      <c r="A198" s="78" t="s">
        <v>383</v>
      </c>
      <c r="B198" s="82">
        <v>951</v>
      </c>
      <c r="C198" s="83" t="s">
        <v>55</v>
      </c>
      <c r="D198" s="83" t="s">
        <v>425</v>
      </c>
      <c r="E198" s="83" t="s">
        <v>385</v>
      </c>
      <c r="F198" s="83"/>
      <c r="G198" s="124">
        <v>1200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59"/>
      <c r="Y198" s="54"/>
      <c r="Z198" s="124">
        <v>0</v>
      </c>
      <c r="AA198" s="147">
        <f t="shared" si="23"/>
        <v>0</v>
      </c>
    </row>
    <row r="199" spans="1:27" ht="110.25" customHeight="1" outlineLevel="3" thickBot="1">
      <c r="A199" s="84" t="s">
        <v>424</v>
      </c>
      <c r="B199" s="80">
        <v>951</v>
      </c>
      <c r="C199" s="81" t="s">
        <v>55</v>
      </c>
      <c r="D199" s="81" t="s">
        <v>426</v>
      </c>
      <c r="E199" s="81" t="s">
        <v>5</v>
      </c>
      <c r="F199" s="81"/>
      <c r="G199" s="125">
        <f>G200</f>
        <v>4800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59"/>
      <c r="Y199" s="54"/>
      <c r="Z199" s="125">
        <f>Z200</f>
        <v>0</v>
      </c>
      <c r="AA199" s="147">
        <f t="shared" si="23"/>
        <v>0</v>
      </c>
    </row>
    <row r="200" spans="1:27" ht="35.25" customHeight="1" outlineLevel="3" thickBot="1">
      <c r="A200" s="5" t="s">
        <v>383</v>
      </c>
      <c r="B200" s="21">
        <v>951</v>
      </c>
      <c r="C200" s="6" t="s">
        <v>55</v>
      </c>
      <c r="D200" s="6" t="s">
        <v>426</v>
      </c>
      <c r="E200" s="6" t="s">
        <v>410</v>
      </c>
      <c r="F200" s="6"/>
      <c r="G200" s="127">
        <f>G201</f>
        <v>4800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59"/>
      <c r="Y200" s="54"/>
      <c r="Z200" s="127">
        <f>Z201</f>
        <v>0</v>
      </c>
      <c r="AA200" s="147">
        <f t="shared" si="23"/>
        <v>0</v>
      </c>
    </row>
    <row r="201" spans="1:27" ht="35.25" customHeight="1" outlineLevel="3" thickBot="1">
      <c r="A201" s="78" t="s">
        <v>383</v>
      </c>
      <c r="B201" s="82">
        <v>951</v>
      </c>
      <c r="C201" s="83" t="s">
        <v>55</v>
      </c>
      <c r="D201" s="83" t="s">
        <v>426</v>
      </c>
      <c r="E201" s="83" t="s">
        <v>385</v>
      </c>
      <c r="F201" s="83"/>
      <c r="G201" s="124">
        <v>4800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59"/>
      <c r="Y201" s="54"/>
      <c r="Z201" s="124">
        <v>0</v>
      </c>
      <c r="AA201" s="147">
        <f t="shared" si="23"/>
        <v>0</v>
      </c>
    </row>
    <row r="202" spans="1:27" ht="32.25" outlineLevel="3" thickBot="1">
      <c r="A202" s="8" t="s">
        <v>227</v>
      </c>
      <c r="B202" s="19">
        <v>951</v>
      </c>
      <c r="C202" s="11" t="s">
        <v>55</v>
      </c>
      <c r="D202" s="9" t="s">
        <v>286</v>
      </c>
      <c r="E202" s="9" t="s">
        <v>5</v>
      </c>
      <c r="F202" s="9"/>
      <c r="G202" s="123">
        <f>G203+G206+G209+G211+G214</f>
        <v>26729</v>
      </c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85"/>
      <c r="Y202" s="170"/>
      <c r="Z202" s="123">
        <f>Z203+Z206+Z209+Z211+Z214</f>
        <v>1489.9859999999999</v>
      </c>
      <c r="AA202" s="147">
        <f aca="true" t="shared" si="34" ref="AA202:AA265">Z202/G202*100</f>
        <v>5.574417299562272</v>
      </c>
    </row>
    <row r="203" spans="1:27" ht="47.25" customHeight="1" outlineLevel="3" thickBot="1">
      <c r="A203" s="84" t="s">
        <v>154</v>
      </c>
      <c r="B203" s="80">
        <v>951</v>
      </c>
      <c r="C203" s="81" t="s">
        <v>55</v>
      </c>
      <c r="D203" s="81" t="s">
        <v>287</v>
      </c>
      <c r="E203" s="81" t="s">
        <v>5</v>
      </c>
      <c r="F203" s="81"/>
      <c r="G203" s="125">
        <f>G204</f>
        <v>0</v>
      </c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85"/>
      <c r="Y203" s="170"/>
      <c r="Z203" s="125">
        <f>Z204</f>
        <v>0</v>
      </c>
      <c r="AA203" s="147">
        <v>0</v>
      </c>
    </row>
    <row r="204" spans="1:27" ht="19.5" customHeight="1" outlineLevel="3" thickBot="1">
      <c r="A204" s="5" t="s">
        <v>100</v>
      </c>
      <c r="B204" s="21">
        <v>951</v>
      </c>
      <c r="C204" s="6" t="s">
        <v>55</v>
      </c>
      <c r="D204" s="6" t="s">
        <v>287</v>
      </c>
      <c r="E204" s="6" t="s">
        <v>95</v>
      </c>
      <c r="F204" s="6"/>
      <c r="G204" s="127">
        <f>G205</f>
        <v>0</v>
      </c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85"/>
      <c r="Y204" s="170"/>
      <c r="Z204" s="127">
        <f>Z205</f>
        <v>0</v>
      </c>
      <c r="AA204" s="147">
        <v>0</v>
      </c>
    </row>
    <row r="205" spans="1:27" ht="32.25" outlineLevel="3" thickBot="1">
      <c r="A205" s="78" t="s">
        <v>101</v>
      </c>
      <c r="B205" s="82">
        <v>951</v>
      </c>
      <c r="C205" s="83" t="s">
        <v>55</v>
      </c>
      <c r="D205" s="83" t="s">
        <v>287</v>
      </c>
      <c r="E205" s="83" t="s">
        <v>96</v>
      </c>
      <c r="F205" s="83"/>
      <c r="G205" s="124">
        <v>0</v>
      </c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85"/>
      <c r="Y205" s="170"/>
      <c r="Z205" s="124">
        <v>0</v>
      </c>
      <c r="AA205" s="147">
        <v>0</v>
      </c>
    </row>
    <row r="206" spans="1:27" ht="63.75" outlineLevel="3" thickBot="1">
      <c r="A206" s="84" t="s">
        <v>218</v>
      </c>
      <c r="B206" s="80">
        <v>951</v>
      </c>
      <c r="C206" s="81" t="s">
        <v>55</v>
      </c>
      <c r="D206" s="81" t="s">
        <v>288</v>
      </c>
      <c r="E206" s="81" t="s">
        <v>5</v>
      </c>
      <c r="F206" s="81"/>
      <c r="G206" s="125">
        <f>G207</f>
        <v>4342.947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59"/>
      <c r="Y206" s="54"/>
      <c r="Z206" s="125">
        <f>Z207</f>
        <v>872.526</v>
      </c>
      <c r="AA206" s="147">
        <f t="shared" si="34"/>
        <v>20.090643519250868</v>
      </c>
    </row>
    <row r="207" spans="1:27" ht="18.75" customHeight="1" outlineLevel="4" thickBot="1">
      <c r="A207" s="5" t="s">
        <v>100</v>
      </c>
      <c r="B207" s="21">
        <v>951</v>
      </c>
      <c r="C207" s="6" t="s">
        <v>55</v>
      </c>
      <c r="D207" s="6" t="s">
        <v>288</v>
      </c>
      <c r="E207" s="6" t="s">
        <v>95</v>
      </c>
      <c r="F207" s="6"/>
      <c r="G207" s="127">
        <f>G208</f>
        <v>4342.947</v>
      </c>
      <c r="H207" s="32">
        <f aca="true" t="shared" si="35" ref="H207:X207">H208</f>
        <v>0</v>
      </c>
      <c r="I207" s="32">
        <f t="shared" si="35"/>
        <v>0</v>
      </c>
      <c r="J207" s="32">
        <f t="shared" si="35"/>
        <v>0</v>
      </c>
      <c r="K207" s="32">
        <f t="shared" si="35"/>
        <v>0</v>
      </c>
      <c r="L207" s="32">
        <f t="shared" si="35"/>
        <v>0</v>
      </c>
      <c r="M207" s="32">
        <f t="shared" si="35"/>
        <v>0</v>
      </c>
      <c r="N207" s="32">
        <f t="shared" si="35"/>
        <v>0</v>
      </c>
      <c r="O207" s="32">
        <f t="shared" si="35"/>
        <v>0</v>
      </c>
      <c r="P207" s="32">
        <f t="shared" si="35"/>
        <v>0</v>
      </c>
      <c r="Q207" s="32">
        <f t="shared" si="35"/>
        <v>0</v>
      </c>
      <c r="R207" s="32">
        <f t="shared" si="35"/>
        <v>0</v>
      </c>
      <c r="S207" s="32">
        <f t="shared" si="35"/>
        <v>0</v>
      </c>
      <c r="T207" s="32">
        <f t="shared" si="35"/>
        <v>0</v>
      </c>
      <c r="U207" s="32">
        <f t="shared" si="35"/>
        <v>0</v>
      </c>
      <c r="V207" s="32">
        <f t="shared" si="35"/>
        <v>0</v>
      </c>
      <c r="W207" s="32">
        <f t="shared" si="35"/>
        <v>0</v>
      </c>
      <c r="X207" s="60">
        <f t="shared" si="35"/>
        <v>2675.999</v>
      </c>
      <c r="Y207" s="54">
        <f>X207/G194*100</f>
        <v>8.176232087750924</v>
      </c>
      <c r="Z207" s="127">
        <f>Z208</f>
        <v>872.526</v>
      </c>
      <c r="AA207" s="147">
        <f t="shared" si="34"/>
        <v>20.090643519250868</v>
      </c>
    </row>
    <row r="208" spans="1:27" ht="32.25" outlineLevel="5" thickBot="1">
      <c r="A208" s="78" t="s">
        <v>101</v>
      </c>
      <c r="B208" s="82">
        <v>951</v>
      </c>
      <c r="C208" s="83" t="s">
        <v>55</v>
      </c>
      <c r="D208" s="83" t="s">
        <v>288</v>
      </c>
      <c r="E208" s="83" t="s">
        <v>96</v>
      </c>
      <c r="F208" s="83"/>
      <c r="G208" s="124">
        <v>4342.947</v>
      </c>
      <c r="H208" s="215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99"/>
      <c r="X208" s="188">
        <v>2675.999</v>
      </c>
      <c r="Y208" s="170">
        <f>X208/G202*100</f>
        <v>10.011594148677466</v>
      </c>
      <c r="Z208" s="124">
        <v>872.526</v>
      </c>
      <c r="AA208" s="147">
        <f t="shared" si="34"/>
        <v>20.090643519250868</v>
      </c>
    </row>
    <row r="209" spans="1:27" ht="63.75" outlineLevel="5" thickBot="1">
      <c r="A209" s="84" t="s">
        <v>219</v>
      </c>
      <c r="B209" s="80">
        <v>951</v>
      </c>
      <c r="C209" s="81" t="s">
        <v>55</v>
      </c>
      <c r="D209" s="81" t="s">
        <v>289</v>
      </c>
      <c r="E209" s="81" t="s">
        <v>5</v>
      </c>
      <c r="F209" s="81"/>
      <c r="G209" s="125">
        <f>G210</f>
        <v>6881.048</v>
      </c>
      <c r="H209" s="50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66"/>
      <c r="Y209" s="54"/>
      <c r="Z209" s="125">
        <f>Z210</f>
        <v>617.46</v>
      </c>
      <c r="AA209" s="147">
        <f t="shared" si="34"/>
        <v>8.97334243272246</v>
      </c>
    </row>
    <row r="210" spans="1:27" ht="19.5" customHeight="1" outlineLevel="6" thickBot="1">
      <c r="A210" s="78" t="s">
        <v>118</v>
      </c>
      <c r="B210" s="82">
        <v>951</v>
      </c>
      <c r="C210" s="83" t="s">
        <v>55</v>
      </c>
      <c r="D210" s="83" t="s">
        <v>289</v>
      </c>
      <c r="E210" s="83" t="s">
        <v>117</v>
      </c>
      <c r="F210" s="83"/>
      <c r="G210" s="124">
        <v>6881.048</v>
      </c>
      <c r="H210" s="32" t="e">
        <f>#REF!</f>
        <v>#REF!</v>
      </c>
      <c r="I210" s="32" t="e">
        <f>#REF!</f>
        <v>#REF!</v>
      </c>
      <c r="J210" s="32" t="e">
        <f>#REF!</f>
        <v>#REF!</v>
      </c>
      <c r="K210" s="32" t="e">
        <f>#REF!</f>
        <v>#REF!</v>
      </c>
      <c r="L210" s="32" t="e">
        <f>#REF!</f>
        <v>#REF!</v>
      </c>
      <c r="M210" s="32" t="e">
        <f>#REF!</f>
        <v>#REF!</v>
      </c>
      <c r="N210" s="32" t="e">
        <f>#REF!</f>
        <v>#REF!</v>
      </c>
      <c r="O210" s="32" t="e">
        <f>#REF!</f>
        <v>#REF!</v>
      </c>
      <c r="P210" s="32" t="e">
        <f>#REF!</f>
        <v>#REF!</v>
      </c>
      <c r="Q210" s="32" t="e">
        <f>#REF!</f>
        <v>#REF!</v>
      </c>
      <c r="R210" s="32" t="e">
        <f>#REF!</f>
        <v>#REF!</v>
      </c>
      <c r="S210" s="32" t="e">
        <f>#REF!</f>
        <v>#REF!</v>
      </c>
      <c r="T210" s="32" t="e">
        <f>#REF!</f>
        <v>#REF!</v>
      </c>
      <c r="U210" s="32" t="e">
        <f>#REF!</f>
        <v>#REF!</v>
      </c>
      <c r="V210" s="32" t="e">
        <f>#REF!</f>
        <v>#REF!</v>
      </c>
      <c r="W210" s="32" t="e">
        <f>#REF!</f>
        <v>#REF!</v>
      </c>
      <c r="X210" s="60" t="e">
        <f>#REF!</f>
        <v>#REF!</v>
      </c>
      <c r="Y210" s="54" t="e">
        <f>X210/G204*100</f>
        <v>#REF!</v>
      </c>
      <c r="Z210" s="124">
        <v>617.46</v>
      </c>
      <c r="AA210" s="147">
        <f t="shared" si="34"/>
        <v>8.97334243272246</v>
      </c>
    </row>
    <row r="211" spans="1:27" ht="62.25" customHeight="1" outlineLevel="4" thickBot="1">
      <c r="A211" s="126" t="s">
        <v>379</v>
      </c>
      <c r="B211" s="80">
        <v>951</v>
      </c>
      <c r="C211" s="81" t="s">
        <v>55</v>
      </c>
      <c r="D211" s="81" t="s">
        <v>380</v>
      </c>
      <c r="E211" s="81" t="s">
        <v>5</v>
      </c>
      <c r="F211" s="81"/>
      <c r="G211" s="125">
        <f>G212+G213</f>
        <v>3101.005</v>
      </c>
      <c r="H211" s="50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3"/>
      <c r="Y211" s="54"/>
      <c r="Z211" s="125">
        <f>Z212+Z213</f>
        <v>0</v>
      </c>
      <c r="AA211" s="147">
        <f t="shared" si="34"/>
        <v>0</v>
      </c>
    </row>
    <row r="212" spans="1:27" ht="20.25" customHeight="1" outlineLevel="4" thickBot="1">
      <c r="A212" s="139" t="s">
        <v>100</v>
      </c>
      <c r="B212" s="140">
        <v>951</v>
      </c>
      <c r="C212" s="141" t="s">
        <v>55</v>
      </c>
      <c r="D212" s="141" t="s">
        <v>380</v>
      </c>
      <c r="E212" s="141" t="s">
        <v>96</v>
      </c>
      <c r="F212" s="141"/>
      <c r="G212" s="142">
        <v>2698.265</v>
      </c>
      <c r="H212" s="50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3"/>
      <c r="Y212" s="54"/>
      <c r="Z212" s="142">
        <v>0</v>
      </c>
      <c r="AA212" s="147">
        <f t="shared" si="34"/>
        <v>0</v>
      </c>
    </row>
    <row r="213" spans="1:27" ht="16.5" outlineLevel="4" thickBot="1">
      <c r="A213" s="78" t="s">
        <v>118</v>
      </c>
      <c r="B213" s="82">
        <v>951</v>
      </c>
      <c r="C213" s="83" t="s">
        <v>55</v>
      </c>
      <c r="D213" s="137" t="s">
        <v>380</v>
      </c>
      <c r="E213" s="83" t="s">
        <v>117</v>
      </c>
      <c r="F213" s="83"/>
      <c r="G213" s="124">
        <v>402.74</v>
      </c>
      <c r="H213" s="50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3"/>
      <c r="Y213" s="54"/>
      <c r="Z213" s="124">
        <v>0</v>
      </c>
      <c r="AA213" s="147">
        <f t="shared" si="34"/>
        <v>0</v>
      </c>
    </row>
    <row r="214" spans="1:27" ht="50.25" customHeight="1" outlineLevel="4" thickBot="1">
      <c r="A214" s="126" t="s">
        <v>428</v>
      </c>
      <c r="B214" s="80">
        <v>951</v>
      </c>
      <c r="C214" s="81" t="s">
        <v>55</v>
      </c>
      <c r="D214" s="81" t="s">
        <v>427</v>
      </c>
      <c r="E214" s="81" t="s">
        <v>5</v>
      </c>
      <c r="F214" s="81"/>
      <c r="G214" s="125">
        <f>G215+G216</f>
        <v>12404</v>
      </c>
      <c r="H214" s="50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4"/>
      <c r="Z214" s="125">
        <f>Z215+Z216</f>
        <v>0</v>
      </c>
      <c r="AA214" s="147">
        <f t="shared" si="34"/>
        <v>0</v>
      </c>
    </row>
    <row r="215" spans="1:27" ht="32.25" outlineLevel="4" thickBot="1">
      <c r="A215" s="139" t="s">
        <v>100</v>
      </c>
      <c r="B215" s="140">
        <v>951</v>
      </c>
      <c r="C215" s="141" t="s">
        <v>55</v>
      </c>
      <c r="D215" s="141" t="s">
        <v>427</v>
      </c>
      <c r="E215" s="141" t="s">
        <v>96</v>
      </c>
      <c r="F215" s="141"/>
      <c r="G215" s="142">
        <v>10793.046</v>
      </c>
      <c r="H215" s="50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4"/>
      <c r="Z215" s="142">
        <v>0</v>
      </c>
      <c r="AA215" s="147">
        <f t="shared" si="34"/>
        <v>0</v>
      </c>
    </row>
    <row r="216" spans="1:27" ht="16.5" outlineLevel="4" thickBot="1">
      <c r="A216" s="78" t="s">
        <v>118</v>
      </c>
      <c r="B216" s="82">
        <v>951</v>
      </c>
      <c r="C216" s="83" t="s">
        <v>55</v>
      </c>
      <c r="D216" s="137" t="s">
        <v>427</v>
      </c>
      <c r="E216" s="83" t="s">
        <v>117</v>
      </c>
      <c r="F216" s="83"/>
      <c r="G216" s="124">
        <v>1610.954</v>
      </c>
      <c r="H216" s="50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3"/>
      <c r="Y216" s="54"/>
      <c r="Z216" s="124">
        <v>0</v>
      </c>
      <c r="AA216" s="147">
        <f t="shared" si="34"/>
        <v>0</v>
      </c>
    </row>
    <row r="217" spans="1:27" ht="16.5" outlineLevel="4" thickBot="1">
      <c r="A217" s="8" t="s">
        <v>32</v>
      </c>
      <c r="B217" s="19">
        <v>951</v>
      </c>
      <c r="C217" s="9" t="s">
        <v>11</v>
      </c>
      <c r="D217" s="9" t="s">
        <v>260</v>
      </c>
      <c r="E217" s="9" t="s">
        <v>5</v>
      </c>
      <c r="F217" s="9"/>
      <c r="G217" s="123">
        <f>G218</f>
        <v>100</v>
      </c>
      <c r="H217" s="50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3"/>
      <c r="Y217" s="54"/>
      <c r="Z217" s="123">
        <f>Z218</f>
        <v>0</v>
      </c>
      <c r="AA217" s="147">
        <f t="shared" si="34"/>
        <v>0</v>
      </c>
    </row>
    <row r="218" spans="1:27" ht="16.5" outlineLevel="5" thickBot="1">
      <c r="A218" s="13" t="s">
        <v>145</v>
      </c>
      <c r="B218" s="19">
        <v>951</v>
      </c>
      <c r="C218" s="9" t="s">
        <v>11</v>
      </c>
      <c r="D218" s="9" t="s">
        <v>260</v>
      </c>
      <c r="E218" s="9" t="s">
        <v>5</v>
      </c>
      <c r="F218" s="9"/>
      <c r="G218" s="123">
        <f>G219+G225+G229</f>
        <v>100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2"/>
      <c r="X218" s="58">
        <v>110.26701</v>
      </c>
      <c r="Y218" s="54">
        <f>X218/G217*100</f>
        <v>110.26701000000001</v>
      </c>
      <c r="Z218" s="123">
        <f>Z219+Z225+Z229</f>
        <v>0</v>
      </c>
      <c r="AA218" s="147">
        <f t="shared" si="34"/>
        <v>0</v>
      </c>
    </row>
    <row r="219" spans="1:27" ht="32.25" outlineLevel="5" thickBot="1">
      <c r="A219" s="84" t="s">
        <v>229</v>
      </c>
      <c r="B219" s="80">
        <v>951</v>
      </c>
      <c r="C219" s="81" t="s">
        <v>11</v>
      </c>
      <c r="D219" s="81" t="s">
        <v>291</v>
      </c>
      <c r="E219" s="81" t="s">
        <v>5</v>
      </c>
      <c r="F219" s="81"/>
      <c r="G219" s="125">
        <f>G220+G223</f>
        <v>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2"/>
      <c r="X219" s="58"/>
      <c r="Y219" s="54"/>
      <c r="Z219" s="125">
        <f>Z220+Z223</f>
        <v>0</v>
      </c>
      <c r="AA219" s="147">
        <v>0</v>
      </c>
    </row>
    <row r="220" spans="1:27" ht="48" outlineLevel="5" thickBot="1">
      <c r="A220" s="5" t="s">
        <v>155</v>
      </c>
      <c r="B220" s="21">
        <v>951</v>
      </c>
      <c r="C220" s="6" t="s">
        <v>11</v>
      </c>
      <c r="D220" s="6" t="s">
        <v>292</v>
      </c>
      <c r="E220" s="6" t="s">
        <v>5</v>
      </c>
      <c r="F220" s="6"/>
      <c r="G220" s="127">
        <f>G221</f>
        <v>0</v>
      </c>
      <c r="H220" s="31">
        <f aca="true" t="shared" si="36" ref="H220:X220">H221</f>
        <v>0</v>
      </c>
      <c r="I220" s="31">
        <f t="shared" si="36"/>
        <v>0</v>
      </c>
      <c r="J220" s="31">
        <f t="shared" si="36"/>
        <v>0</v>
      </c>
      <c r="K220" s="31">
        <f t="shared" si="36"/>
        <v>0</v>
      </c>
      <c r="L220" s="31">
        <f t="shared" si="36"/>
        <v>0</v>
      </c>
      <c r="M220" s="31">
        <f t="shared" si="36"/>
        <v>0</v>
      </c>
      <c r="N220" s="31">
        <f t="shared" si="36"/>
        <v>0</v>
      </c>
      <c r="O220" s="31">
        <f t="shared" si="36"/>
        <v>0</v>
      </c>
      <c r="P220" s="31">
        <f t="shared" si="36"/>
        <v>0</v>
      </c>
      <c r="Q220" s="31">
        <f t="shared" si="36"/>
        <v>0</v>
      </c>
      <c r="R220" s="31">
        <f t="shared" si="36"/>
        <v>0</v>
      </c>
      <c r="S220" s="31">
        <f t="shared" si="36"/>
        <v>0</v>
      </c>
      <c r="T220" s="31">
        <f t="shared" si="36"/>
        <v>0</v>
      </c>
      <c r="U220" s="31">
        <f t="shared" si="36"/>
        <v>0</v>
      </c>
      <c r="V220" s="31">
        <f t="shared" si="36"/>
        <v>0</v>
      </c>
      <c r="W220" s="31">
        <f t="shared" si="36"/>
        <v>0</v>
      </c>
      <c r="X220" s="59">
        <f t="shared" si="36"/>
        <v>2639.87191</v>
      </c>
      <c r="Y220" s="54" t="e">
        <f>X220/#REF!*100</f>
        <v>#REF!</v>
      </c>
      <c r="Z220" s="127">
        <f>Z221</f>
        <v>0</v>
      </c>
      <c r="AA220" s="147">
        <v>0</v>
      </c>
    </row>
    <row r="221" spans="1:27" ht="18.75" customHeight="1" outlineLevel="5" thickBot="1">
      <c r="A221" s="158" t="s">
        <v>100</v>
      </c>
      <c r="B221" s="159">
        <v>951</v>
      </c>
      <c r="C221" s="160" t="s">
        <v>11</v>
      </c>
      <c r="D221" s="160" t="s">
        <v>292</v>
      </c>
      <c r="E221" s="160" t="s">
        <v>95</v>
      </c>
      <c r="F221" s="160"/>
      <c r="G221" s="166">
        <f>G222</f>
        <v>0</v>
      </c>
      <c r="H221" s="234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35"/>
      <c r="W221" s="163"/>
      <c r="X221" s="236">
        <v>2639.87191</v>
      </c>
      <c r="Y221" s="165" t="e">
        <f>X221/#REF!*100</f>
        <v>#REF!</v>
      </c>
      <c r="Z221" s="166">
        <f>Z222</f>
        <v>0</v>
      </c>
      <c r="AA221" s="147">
        <v>0</v>
      </c>
    </row>
    <row r="222" spans="1:27" ht="32.25" outlineLevel="5" thickBot="1">
      <c r="A222" s="78" t="s">
        <v>101</v>
      </c>
      <c r="B222" s="82">
        <v>951</v>
      </c>
      <c r="C222" s="83" t="s">
        <v>11</v>
      </c>
      <c r="D222" s="83" t="s">
        <v>292</v>
      </c>
      <c r="E222" s="83" t="s">
        <v>96</v>
      </c>
      <c r="F222" s="83"/>
      <c r="G222" s="124">
        <v>0</v>
      </c>
      <c r="H222" s="50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66"/>
      <c r="Y222" s="54"/>
      <c r="Z222" s="124">
        <v>0</v>
      </c>
      <c r="AA222" s="147">
        <v>0</v>
      </c>
    </row>
    <row r="223" spans="1:27" ht="32.25" outlineLevel="5" thickBot="1">
      <c r="A223" s="5" t="s">
        <v>156</v>
      </c>
      <c r="B223" s="21">
        <v>951</v>
      </c>
      <c r="C223" s="6" t="s">
        <v>11</v>
      </c>
      <c r="D223" s="6" t="s">
        <v>402</v>
      </c>
      <c r="E223" s="6" t="s">
        <v>5</v>
      </c>
      <c r="F223" s="6"/>
      <c r="G223" s="127">
        <f>G224</f>
        <v>0</v>
      </c>
      <c r="H223" s="50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66"/>
      <c r="Y223" s="54"/>
      <c r="Z223" s="127">
        <f>Z224</f>
        <v>0</v>
      </c>
      <c r="AA223" s="147">
        <v>0</v>
      </c>
    </row>
    <row r="224" spans="1:27" ht="97.5" customHeight="1" outlineLevel="5" thickBot="1">
      <c r="A224" s="136" t="s">
        <v>381</v>
      </c>
      <c r="B224" s="82">
        <v>951</v>
      </c>
      <c r="C224" s="83" t="s">
        <v>11</v>
      </c>
      <c r="D224" s="137" t="s">
        <v>402</v>
      </c>
      <c r="E224" s="137" t="s">
        <v>373</v>
      </c>
      <c r="F224" s="137"/>
      <c r="G224" s="138">
        <v>0</v>
      </c>
      <c r="H224" s="50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66"/>
      <c r="Y224" s="54"/>
      <c r="Z224" s="138">
        <v>0</v>
      </c>
      <c r="AA224" s="147">
        <v>0</v>
      </c>
    </row>
    <row r="225" spans="1:27" ht="32.25" outlineLevel="5" thickBot="1">
      <c r="A225" s="84" t="s">
        <v>228</v>
      </c>
      <c r="B225" s="80">
        <v>951</v>
      </c>
      <c r="C225" s="81" t="s">
        <v>11</v>
      </c>
      <c r="D225" s="81" t="s">
        <v>290</v>
      </c>
      <c r="E225" s="81" t="s">
        <v>5</v>
      </c>
      <c r="F225" s="81"/>
      <c r="G225" s="125">
        <f>G226</f>
        <v>0</v>
      </c>
      <c r="H225" s="198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69"/>
      <c r="Y225" s="170"/>
      <c r="Z225" s="125">
        <f>Z226</f>
        <v>0</v>
      </c>
      <c r="AA225" s="147">
        <v>0</v>
      </c>
    </row>
    <row r="226" spans="1:27" ht="48" outlineLevel="5" thickBot="1">
      <c r="A226" s="5" t="s">
        <v>157</v>
      </c>
      <c r="B226" s="21">
        <v>951</v>
      </c>
      <c r="C226" s="6" t="s">
        <v>11</v>
      </c>
      <c r="D226" s="6" t="s">
        <v>293</v>
      </c>
      <c r="E226" s="6" t="s">
        <v>5</v>
      </c>
      <c r="F226" s="6"/>
      <c r="G226" s="127">
        <f>G227</f>
        <v>0</v>
      </c>
      <c r="H226" s="198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69"/>
      <c r="Y226" s="170"/>
      <c r="Z226" s="127">
        <f>Z227</f>
        <v>0</v>
      </c>
      <c r="AA226" s="147">
        <v>0</v>
      </c>
    </row>
    <row r="227" spans="1:27" ht="18.75" customHeight="1" outlineLevel="5" thickBot="1">
      <c r="A227" s="78" t="s">
        <v>100</v>
      </c>
      <c r="B227" s="82">
        <v>951</v>
      </c>
      <c r="C227" s="83" t="s">
        <v>11</v>
      </c>
      <c r="D227" s="83" t="s">
        <v>293</v>
      </c>
      <c r="E227" s="83" t="s">
        <v>95</v>
      </c>
      <c r="F227" s="83"/>
      <c r="G227" s="124">
        <f>G228</f>
        <v>0</v>
      </c>
      <c r="H227" s="198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69"/>
      <c r="Y227" s="170"/>
      <c r="Z227" s="124">
        <f>Z228</f>
        <v>0</v>
      </c>
      <c r="AA227" s="147">
        <v>0</v>
      </c>
    </row>
    <row r="228" spans="1:27" ht="32.25" outlineLevel="6" thickBot="1">
      <c r="A228" s="78" t="s">
        <v>101</v>
      </c>
      <c r="B228" s="82">
        <v>951</v>
      </c>
      <c r="C228" s="83" t="s">
        <v>11</v>
      </c>
      <c r="D228" s="83" t="s">
        <v>293</v>
      </c>
      <c r="E228" s="83" t="s">
        <v>96</v>
      </c>
      <c r="F228" s="83"/>
      <c r="G228" s="124">
        <v>0</v>
      </c>
      <c r="H228" s="182" t="e">
        <f>#REF!+H232</f>
        <v>#REF!</v>
      </c>
      <c r="I228" s="182" t="e">
        <f>#REF!+I232</f>
        <v>#REF!</v>
      </c>
      <c r="J228" s="182" t="e">
        <f>#REF!+J232</f>
        <v>#REF!</v>
      </c>
      <c r="K228" s="182" t="e">
        <f>#REF!+K232</f>
        <v>#REF!</v>
      </c>
      <c r="L228" s="182" t="e">
        <f>#REF!+L232</f>
        <v>#REF!</v>
      </c>
      <c r="M228" s="182" t="e">
        <f>#REF!+M232</f>
        <v>#REF!</v>
      </c>
      <c r="N228" s="182" t="e">
        <f>#REF!+N232</f>
        <v>#REF!</v>
      </c>
      <c r="O228" s="182" t="e">
        <f>#REF!+O232</f>
        <v>#REF!</v>
      </c>
      <c r="P228" s="182" t="e">
        <f>#REF!+P232</f>
        <v>#REF!</v>
      </c>
      <c r="Q228" s="182" t="e">
        <f>#REF!+Q232</f>
        <v>#REF!</v>
      </c>
      <c r="R228" s="182" t="e">
        <f>#REF!+R232</f>
        <v>#REF!</v>
      </c>
      <c r="S228" s="182" t="e">
        <f>#REF!+S232</f>
        <v>#REF!</v>
      </c>
      <c r="T228" s="182" t="e">
        <f>#REF!+T232</f>
        <v>#REF!</v>
      </c>
      <c r="U228" s="182" t="e">
        <f>#REF!+U232</f>
        <v>#REF!</v>
      </c>
      <c r="V228" s="182" t="e">
        <f>#REF!+V232</f>
        <v>#REF!</v>
      </c>
      <c r="W228" s="182" t="e">
        <f>#REF!+W232</f>
        <v>#REF!</v>
      </c>
      <c r="X228" s="183" t="e">
        <f>#REF!+X232</f>
        <v>#REF!</v>
      </c>
      <c r="Y228" s="170" t="e">
        <f>X228/G222*100</f>
        <v>#REF!</v>
      </c>
      <c r="Z228" s="124">
        <v>0</v>
      </c>
      <c r="AA228" s="147">
        <v>0</v>
      </c>
    </row>
    <row r="229" spans="1:27" ht="48" outlineLevel="6" thickBot="1">
      <c r="A229" s="84" t="s">
        <v>397</v>
      </c>
      <c r="B229" s="80">
        <v>951</v>
      </c>
      <c r="C229" s="81" t="s">
        <v>11</v>
      </c>
      <c r="D229" s="81" t="s">
        <v>400</v>
      </c>
      <c r="E229" s="81" t="s">
        <v>5</v>
      </c>
      <c r="F229" s="83"/>
      <c r="G229" s="125">
        <f>G230</f>
        <v>100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65"/>
      <c r="Y229" s="54"/>
      <c r="Z229" s="125">
        <f>Z230</f>
        <v>0</v>
      </c>
      <c r="AA229" s="147">
        <f t="shared" si="34"/>
        <v>0</v>
      </c>
    </row>
    <row r="230" spans="1:27" ht="32.25" outlineLevel="6" thickBot="1">
      <c r="A230" s="5" t="s">
        <v>100</v>
      </c>
      <c r="B230" s="21">
        <v>951</v>
      </c>
      <c r="C230" s="6" t="s">
        <v>11</v>
      </c>
      <c r="D230" s="6" t="s">
        <v>401</v>
      </c>
      <c r="E230" s="6" t="s">
        <v>95</v>
      </c>
      <c r="F230" s="83"/>
      <c r="G230" s="127">
        <f>G231</f>
        <v>100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65"/>
      <c r="Y230" s="54"/>
      <c r="Z230" s="127">
        <f>Z231</f>
        <v>0</v>
      </c>
      <c r="AA230" s="147">
        <f t="shared" si="34"/>
        <v>0</v>
      </c>
    </row>
    <row r="231" spans="1:27" ht="32.25" outlineLevel="6" thickBot="1">
      <c r="A231" s="88" t="s">
        <v>101</v>
      </c>
      <c r="B231" s="82">
        <v>951</v>
      </c>
      <c r="C231" s="83" t="s">
        <v>11</v>
      </c>
      <c r="D231" s="83" t="s">
        <v>401</v>
      </c>
      <c r="E231" s="83" t="s">
        <v>96</v>
      </c>
      <c r="F231" s="83"/>
      <c r="G231" s="124">
        <v>100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65"/>
      <c r="Y231" s="54"/>
      <c r="Z231" s="124">
        <v>0</v>
      </c>
      <c r="AA231" s="147">
        <f t="shared" si="34"/>
        <v>0</v>
      </c>
    </row>
    <row r="232" spans="1:27" ht="16.5" outlineLevel="3" thickBot="1">
      <c r="A232" s="95" t="s">
        <v>56</v>
      </c>
      <c r="B232" s="18">
        <v>951</v>
      </c>
      <c r="C232" s="37" t="s">
        <v>48</v>
      </c>
      <c r="D232" s="37" t="s">
        <v>260</v>
      </c>
      <c r="E232" s="37" t="s">
        <v>5</v>
      </c>
      <c r="F232" s="37"/>
      <c r="G232" s="135">
        <f>G268+G233+G244</f>
        <v>24626.388</v>
      </c>
      <c r="H232" s="31">
        <f aca="true" t="shared" si="37" ref="H232:X232">H234+H287</f>
        <v>0</v>
      </c>
      <c r="I232" s="31">
        <f t="shared" si="37"/>
        <v>0</v>
      </c>
      <c r="J232" s="31">
        <f t="shared" si="37"/>
        <v>0</v>
      </c>
      <c r="K232" s="31">
        <f t="shared" si="37"/>
        <v>0</v>
      </c>
      <c r="L232" s="31">
        <f t="shared" si="37"/>
        <v>0</v>
      </c>
      <c r="M232" s="31">
        <f t="shared" si="37"/>
        <v>0</v>
      </c>
      <c r="N232" s="31">
        <f t="shared" si="37"/>
        <v>0</v>
      </c>
      <c r="O232" s="31">
        <f t="shared" si="37"/>
        <v>0</v>
      </c>
      <c r="P232" s="31">
        <f t="shared" si="37"/>
        <v>0</v>
      </c>
      <c r="Q232" s="31">
        <f t="shared" si="37"/>
        <v>0</v>
      </c>
      <c r="R232" s="31">
        <f t="shared" si="37"/>
        <v>0</v>
      </c>
      <c r="S232" s="31">
        <f t="shared" si="37"/>
        <v>0</v>
      </c>
      <c r="T232" s="31">
        <f t="shared" si="37"/>
        <v>0</v>
      </c>
      <c r="U232" s="31">
        <f t="shared" si="37"/>
        <v>0</v>
      </c>
      <c r="V232" s="31">
        <f t="shared" si="37"/>
        <v>0</v>
      </c>
      <c r="W232" s="31">
        <f t="shared" si="37"/>
        <v>0</v>
      </c>
      <c r="X232" s="59">
        <f t="shared" si="37"/>
        <v>5468.4002</v>
      </c>
      <c r="Y232" s="54" t="e">
        <f>X232/G223*100</f>
        <v>#DIV/0!</v>
      </c>
      <c r="Z232" s="135">
        <f>Z268+Z233+Z244</f>
        <v>3415.088</v>
      </c>
      <c r="AA232" s="147">
        <f t="shared" si="34"/>
        <v>13.867596011238028</v>
      </c>
    </row>
    <row r="233" spans="1:27" ht="16.5" outlineLevel="3" thickBot="1">
      <c r="A233" s="71" t="s">
        <v>214</v>
      </c>
      <c r="B233" s="19">
        <v>951</v>
      </c>
      <c r="C233" s="9" t="s">
        <v>216</v>
      </c>
      <c r="D233" s="9" t="s">
        <v>260</v>
      </c>
      <c r="E233" s="9" t="s">
        <v>5</v>
      </c>
      <c r="F233" s="9"/>
      <c r="G233" s="123">
        <f>G234+G239</f>
        <v>6604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59"/>
      <c r="Y233" s="54"/>
      <c r="Z233" s="123">
        <f>Z234+Z239</f>
        <v>3068.3210000000004</v>
      </c>
      <c r="AA233" s="147">
        <f t="shared" si="34"/>
        <v>46.461553603876446</v>
      </c>
    </row>
    <row r="234" spans="1:27" ht="35.25" customHeight="1" outlineLevel="3" thickBot="1">
      <c r="A234" s="98" t="s">
        <v>135</v>
      </c>
      <c r="B234" s="19">
        <v>951</v>
      </c>
      <c r="C234" s="9" t="s">
        <v>216</v>
      </c>
      <c r="D234" s="9" t="s">
        <v>261</v>
      </c>
      <c r="E234" s="9" t="s">
        <v>5</v>
      </c>
      <c r="F234" s="9"/>
      <c r="G234" s="123">
        <f>G235</f>
        <v>834</v>
      </c>
      <c r="H234" s="32">
        <f aca="true" t="shared" si="38" ref="H234:X234">H235</f>
        <v>0</v>
      </c>
      <c r="I234" s="32">
        <f t="shared" si="38"/>
        <v>0</v>
      </c>
      <c r="J234" s="32">
        <f t="shared" si="38"/>
        <v>0</v>
      </c>
      <c r="K234" s="32">
        <f t="shared" si="38"/>
        <v>0</v>
      </c>
      <c r="L234" s="32">
        <f t="shared" si="38"/>
        <v>0</v>
      </c>
      <c r="M234" s="32">
        <f t="shared" si="38"/>
        <v>0</v>
      </c>
      <c r="N234" s="32">
        <f t="shared" si="38"/>
        <v>0</v>
      </c>
      <c r="O234" s="32">
        <f t="shared" si="38"/>
        <v>0</v>
      </c>
      <c r="P234" s="32">
        <f t="shared" si="38"/>
        <v>0</v>
      </c>
      <c r="Q234" s="32">
        <f t="shared" si="38"/>
        <v>0</v>
      </c>
      <c r="R234" s="32">
        <f t="shared" si="38"/>
        <v>0</v>
      </c>
      <c r="S234" s="32">
        <f t="shared" si="38"/>
        <v>0</v>
      </c>
      <c r="T234" s="32">
        <f t="shared" si="38"/>
        <v>0</v>
      </c>
      <c r="U234" s="32">
        <f t="shared" si="38"/>
        <v>0</v>
      </c>
      <c r="V234" s="32">
        <f t="shared" si="38"/>
        <v>0</v>
      </c>
      <c r="W234" s="32">
        <f t="shared" si="38"/>
        <v>0</v>
      </c>
      <c r="X234" s="60">
        <f t="shared" si="38"/>
        <v>468.4002</v>
      </c>
      <c r="Y234" s="54" t="e">
        <f>X234/G225*100</f>
        <v>#DIV/0!</v>
      </c>
      <c r="Z234" s="123">
        <f>Z235</f>
        <v>415.291</v>
      </c>
      <c r="AA234" s="147">
        <f t="shared" si="34"/>
        <v>49.795083932853714</v>
      </c>
    </row>
    <row r="235" spans="1:27" ht="32.25" outlineLevel="5" thickBot="1">
      <c r="A235" s="98" t="s">
        <v>136</v>
      </c>
      <c r="B235" s="19">
        <v>951</v>
      </c>
      <c r="C235" s="9" t="s">
        <v>216</v>
      </c>
      <c r="D235" s="9" t="s">
        <v>262</v>
      </c>
      <c r="E235" s="9" t="s">
        <v>5</v>
      </c>
      <c r="F235" s="9"/>
      <c r="G235" s="123">
        <f>G236</f>
        <v>834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2"/>
      <c r="X235" s="58">
        <v>468.4002</v>
      </c>
      <c r="Y235" s="54" t="e">
        <f>X235/G226*100</f>
        <v>#DIV/0!</v>
      </c>
      <c r="Z235" s="123">
        <f>Z236</f>
        <v>415.291</v>
      </c>
      <c r="AA235" s="147">
        <f t="shared" si="34"/>
        <v>49.795083932853714</v>
      </c>
    </row>
    <row r="236" spans="1:27" ht="16.5" outlineLevel="5" thickBot="1">
      <c r="A236" s="128" t="s">
        <v>215</v>
      </c>
      <c r="B236" s="80">
        <v>951</v>
      </c>
      <c r="C236" s="81" t="s">
        <v>216</v>
      </c>
      <c r="D236" s="81" t="s">
        <v>294</v>
      </c>
      <c r="E236" s="81" t="s">
        <v>5</v>
      </c>
      <c r="F236" s="81"/>
      <c r="G236" s="125">
        <f>G237</f>
        <v>834</v>
      </c>
      <c r="H236" s="50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66"/>
      <c r="Y236" s="54"/>
      <c r="Z236" s="125">
        <f>Z237</f>
        <v>415.291</v>
      </c>
      <c r="AA236" s="147">
        <f t="shared" si="34"/>
        <v>49.795083932853714</v>
      </c>
    </row>
    <row r="237" spans="1:27" ht="17.25" customHeight="1" outlineLevel="5" thickBot="1">
      <c r="A237" s="5" t="s">
        <v>100</v>
      </c>
      <c r="B237" s="21">
        <v>951</v>
      </c>
      <c r="C237" s="6" t="s">
        <v>216</v>
      </c>
      <c r="D237" s="6" t="s">
        <v>294</v>
      </c>
      <c r="E237" s="6" t="s">
        <v>95</v>
      </c>
      <c r="F237" s="6"/>
      <c r="G237" s="127">
        <f>G238</f>
        <v>834</v>
      </c>
      <c r="H237" s="50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66"/>
      <c r="Y237" s="54"/>
      <c r="Z237" s="127">
        <f>Z238</f>
        <v>415.291</v>
      </c>
      <c r="AA237" s="147">
        <f t="shared" si="34"/>
        <v>49.795083932853714</v>
      </c>
    </row>
    <row r="238" spans="1:27" ht="32.25" outlineLevel="5" thickBot="1">
      <c r="A238" s="78" t="s">
        <v>101</v>
      </c>
      <c r="B238" s="82">
        <v>951</v>
      </c>
      <c r="C238" s="83" t="s">
        <v>216</v>
      </c>
      <c r="D238" s="83" t="s">
        <v>294</v>
      </c>
      <c r="E238" s="83" t="s">
        <v>96</v>
      </c>
      <c r="F238" s="83"/>
      <c r="G238" s="124">
        <v>834</v>
      </c>
      <c r="H238" s="50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66"/>
      <c r="Y238" s="54"/>
      <c r="Z238" s="124">
        <v>415.291</v>
      </c>
      <c r="AA238" s="147">
        <f t="shared" si="34"/>
        <v>49.795083932853714</v>
      </c>
    </row>
    <row r="239" spans="1:27" ht="16.5" outlineLevel="5" thickBot="1">
      <c r="A239" s="13" t="s">
        <v>145</v>
      </c>
      <c r="B239" s="19">
        <v>951</v>
      </c>
      <c r="C239" s="9" t="s">
        <v>216</v>
      </c>
      <c r="D239" s="9" t="s">
        <v>260</v>
      </c>
      <c r="E239" s="9" t="s">
        <v>5</v>
      </c>
      <c r="F239" s="9"/>
      <c r="G239" s="123">
        <f>G240</f>
        <v>5770</v>
      </c>
      <c r="H239" s="198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69"/>
      <c r="Y239" s="170"/>
      <c r="Z239" s="123">
        <f>Z240</f>
        <v>2653.03</v>
      </c>
      <c r="AA239" s="147">
        <f t="shared" si="34"/>
        <v>45.97972270363952</v>
      </c>
    </row>
    <row r="240" spans="1:27" ht="32.25" outlineLevel="5" thickBot="1">
      <c r="A240" s="100" t="s">
        <v>404</v>
      </c>
      <c r="B240" s="80">
        <v>951</v>
      </c>
      <c r="C240" s="81" t="s">
        <v>216</v>
      </c>
      <c r="D240" s="81" t="s">
        <v>405</v>
      </c>
      <c r="E240" s="81" t="s">
        <v>5</v>
      </c>
      <c r="F240" s="81"/>
      <c r="G240" s="125">
        <f>G241</f>
        <v>5770</v>
      </c>
      <c r="H240" s="198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69"/>
      <c r="Y240" s="170"/>
      <c r="Z240" s="125">
        <f>Z241</f>
        <v>2653.03</v>
      </c>
      <c r="AA240" s="147">
        <f t="shared" si="34"/>
        <v>45.97972270363952</v>
      </c>
    </row>
    <row r="241" spans="1:27" ht="29.25" customHeight="1" outlineLevel="5" thickBot="1">
      <c r="A241" s="5" t="s">
        <v>407</v>
      </c>
      <c r="B241" s="21">
        <v>951</v>
      </c>
      <c r="C241" s="6" t="s">
        <v>216</v>
      </c>
      <c r="D241" s="6" t="s">
        <v>406</v>
      </c>
      <c r="E241" s="6" t="s">
        <v>5</v>
      </c>
      <c r="F241" s="11"/>
      <c r="G241" s="127">
        <f>G242</f>
        <v>5770</v>
      </c>
      <c r="H241" s="198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69"/>
      <c r="Y241" s="170"/>
      <c r="Z241" s="127">
        <f>Z242</f>
        <v>2653.03</v>
      </c>
      <c r="AA241" s="147">
        <f t="shared" si="34"/>
        <v>45.97972270363952</v>
      </c>
    </row>
    <row r="242" spans="1:27" ht="21" customHeight="1" outlineLevel="5" thickBot="1">
      <c r="A242" s="158" t="s">
        <v>100</v>
      </c>
      <c r="B242" s="159">
        <v>951</v>
      </c>
      <c r="C242" s="160" t="s">
        <v>216</v>
      </c>
      <c r="D242" s="160" t="s">
        <v>406</v>
      </c>
      <c r="E242" s="160" t="s">
        <v>95</v>
      </c>
      <c r="F242" s="161"/>
      <c r="G242" s="166">
        <f>G243</f>
        <v>5770</v>
      </c>
      <c r="H242" s="221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174"/>
      <c r="Y242" s="175"/>
      <c r="Z242" s="166">
        <f>Z243</f>
        <v>2653.03</v>
      </c>
      <c r="AA242" s="147">
        <f t="shared" si="34"/>
        <v>45.97972270363952</v>
      </c>
    </row>
    <row r="243" spans="1:27" ht="32.25" outlineLevel="5" thickBot="1">
      <c r="A243" s="78" t="s">
        <v>101</v>
      </c>
      <c r="B243" s="82">
        <v>951</v>
      </c>
      <c r="C243" s="83" t="s">
        <v>216</v>
      </c>
      <c r="D243" s="83" t="s">
        <v>406</v>
      </c>
      <c r="E243" s="83" t="s">
        <v>96</v>
      </c>
      <c r="F243" s="11"/>
      <c r="G243" s="124">
        <v>5770</v>
      </c>
      <c r="H243" s="198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69"/>
      <c r="Y243" s="170"/>
      <c r="Z243" s="124">
        <v>2653.03</v>
      </c>
      <c r="AA243" s="147">
        <f t="shared" si="34"/>
        <v>45.97972270363952</v>
      </c>
    </row>
    <row r="244" spans="1:27" ht="16.5" outlineLevel="5" thickBot="1">
      <c r="A244" s="71" t="s">
        <v>246</v>
      </c>
      <c r="B244" s="19">
        <v>951</v>
      </c>
      <c r="C244" s="9" t="s">
        <v>248</v>
      </c>
      <c r="D244" s="9" t="s">
        <v>260</v>
      </c>
      <c r="E244" s="9" t="s">
        <v>5</v>
      </c>
      <c r="F244" s="83"/>
      <c r="G244" s="123">
        <f>G245</f>
        <v>18006.666</v>
      </c>
      <c r="H244" s="50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66"/>
      <c r="Y244" s="54"/>
      <c r="Z244" s="123">
        <f>Z245</f>
        <v>346.40599999999995</v>
      </c>
      <c r="AA244" s="147">
        <f t="shared" si="34"/>
        <v>1.923765343345625</v>
      </c>
    </row>
    <row r="245" spans="1:27" ht="16.5" outlineLevel="5" thickBot="1">
      <c r="A245" s="13" t="s">
        <v>158</v>
      </c>
      <c r="B245" s="19">
        <v>951</v>
      </c>
      <c r="C245" s="9" t="s">
        <v>248</v>
      </c>
      <c r="D245" s="9" t="s">
        <v>260</v>
      </c>
      <c r="E245" s="9" t="s">
        <v>5</v>
      </c>
      <c r="F245" s="83"/>
      <c r="G245" s="123">
        <f>G246</f>
        <v>18006.666</v>
      </c>
      <c r="H245" s="50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66"/>
      <c r="Y245" s="54"/>
      <c r="Z245" s="123">
        <f>Z246</f>
        <v>346.40599999999995</v>
      </c>
      <c r="AA245" s="147">
        <f t="shared" si="34"/>
        <v>1.923765343345625</v>
      </c>
    </row>
    <row r="246" spans="1:27" ht="32.25" outlineLevel="5" thickBot="1">
      <c r="A246" s="84" t="s">
        <v>230</v>
      </c>
      <c r="B246" s="80">
        <v>951</v>
      </c>
      <c r="C246" s="81" t="s">
        <v>248</v>
      </c>
      <c r="D246" s="81" t="s">
        <v>295</v>
      </c>
      <c r="E246" s="81" t="s">
        <v>5</v>
      </c>
      <c r="F246" s="81"/>
      <c r="G246" s="125">
        <f>G253+G247+G256+G259+G262+G265</f>
        <v>18006.666</v>
      </c>
      <c r="H246" s="50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66"/>
      <c r="Y246" s="54"/>
      <c r="Z246" s="125">
        <f>Z253+Z247+Z256+Z259+Z262+Z265</f>
        <v>346.40599999999995</v>
      </c>
      <c r="AA246" s="147">
        <f t="shared" si="34"/>
        <v>1.923765343345625</v>
      </c>
    </row>
    <row r="247" spans="1:27" ht="48" outlineLevel="5" thickBot="1">
      <c r="A247" s="5" t="s">
        <v>213</v>
      </c>
      <c r="B247" s="21">
        <v>951</v>
      </c>
      <c r="C247" s="6" t="s">
        <v>248</v>
      </c>
      <c r="D247" s="6" t="s">
        <v>296</v>
      </c>
      <c r="E247" s="6" t="s">
        <v>5</v>
      </c>
      <c r="F247" s="6"/>
      <c r="G247" s="127">
        <f>G248+G251</f>
        <v>7301.842</v>
      </c>
      <c r="H247" s="50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66"/>
      <c r="Y247" s="54"/>
      <c r="Z247" s="127">
        <f>Z248+Z251</f>
        <v>44.489</v>
      </c>
      <c r="AA247" s="147">
        <f t="shared" si="34"/>
        <v>0.6092846161283687</v>
      </c>
    </row>
    <row r="248" spans="1:27" ht="19.5" customHeight="1" outlineLevel="5" thickBot="1">
      <c r="A248" s="158" t="s">
        <v>100</v>
      </c>
      <c r="B248" s="159">
        <v>951</v>
      </c>
      <c r="C248" s="160" t="s">
        <v>248</v>
      </c>
      <c r="D248" s="160" t="s">
        <v>296</v>
      </c>
      <c r="E248" s="160" t="s">
        <v>95</v>
      </c>
      <c r="F248" s="160"/>
      <c r="G248" s="166">
        <f>G249+G250</f>
        <v>173.842</v>
      </c>
      <c r="H248" s="162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4"/>
      <c r="Y248" s="165"/>
      <c r="Z248" s="166">
        <f>Z249+Z250</f>
        <v>44.489</v>
      </c>
      <c r="AA248" s="147">
        <f t="shared" si="34"/>
        <v>25.591629180520236</v>
      </c>
    </row>
    <row r="249" spans="1:27" ht="32.25" outlineLevel="5" thickBot="1">
      <c r="A249" s="78" t="s">
        <v>367</v>
      </c>
      <c r="B249" s="82">
        <v>951</v>
      </c>
      <c r="C249" s="83" t="s">
        <v>248</v>
      </c>
      <c r="D249" s="83" t="s">
        <v>296</v>
      </c>
      <c r="E249" s="83" t="s">
        <v>366</v>
      </c>
      <c r="F249" s="83"/>
      <c r="G249" s="124">
        <v>0</v>
      </c>
      <c r="H249" s="50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66"/>
      <c r="Y249" s="54"/>
      <c r="Z249" s="124">
        <v>0</v>
      </c>
      <c r="AA249" s="147">
        <v>0</v>
      </c>
    </row>
    <row r="250" spans="1:27" ht="32.25" outlineLevel="5" thickBot="1">
      <c r="A250" s="78" t="s">
        <v>101</v>
      </c>
      <c r="B250" s="82">
        <v>951</v>
      </c>
      <c r="C250" s="83" t="s">
        <v>248</v>
      </c>
      <c r="D250" s="83" t="s">
        <v>296</v>
      </c>
      <c r="E250" s="83" t="s">
        <v>96</v>
      </c>
      <c r="F250" s="83"/>
      <c r="G250" s="124">
        <v>173.842</v>
      </c>
      <c r="H250" s="50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66"/>
      <c r="Y250" s="54"/>
      <c r="Z250" s="124">
        <v>44.489</v>
      </c>
      <c r="AA250" s="147">
        <f t="shared" si="34"/>
        <v>25.591629180520236</v>
      </c>
    </row>
    <row r="251" spans="1:27" ht="16.5" outlineLevel="5" thickBot="1">
      <c r="A251" s="158" t="s">
        <v>382</v>
      </c>
      <c r="B251" s="159">
        <v>951</v>
      </c>
      <c r="C251" s="160" t="s">
        <v>248</v>
      </c>
      <c r="D251" s="160" t="s">
        <v>296</v>
      </c>
      <c r="E251" s="160" t="s">
        <v>384</v>
      </c>
      <c r="F251" s="160"/>
      <c r="G251" s="166">
        <f>G252</f>
        <v>7128</v>
      </c>
      <c r="H251" s="162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4"/>
      <c r="Y251" s="165"/>
      <c r="Z251" s="166">
        <f>Z252</f>
        <v>0</v>
      </c>
      <c r="AA251" s="147">
        <f t="shared" si="34"/>
        <v>0</v>
      </c>
    </row>
    <row r="252" spans="1:27" ht="48" outlineLevel="5" thickBot="1">
      <c r="A252" s="78" t="s">
        <v>383</v>
      </c>
      <c r="B252" s="82">
        <v>951</v>
      </c>
      <c r="C252" s="83" t="s">
        <v>248</v>
      </c>
      <c r="D252" s="83" t="s">
        <v>296</v>
      </c>
      <c r="E252" s="83" t="s">
        <v>385</v>
      </c>
      <c r="F252" s="83"/>
      <c r="G252" s="124">
        <v>7128</v>
      </c>
      <c r="H252" s="50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66"/>
      <c r="Y252" s="54"/>
      <c r="Z252" s="124">
        <v>0</v>
      </c>
      <c r="AA252" s="147">
        <f t="shared" si="34"/>
        <v>0</v>
      </c>
    </row>
    <row r="253" spans="1:27" ht="48" outlineLevel="5" thickBot="1">
      <c r="A253" s="5" t="s">
        <v>247</v>
      </c>
      <c r="B253" s="21">
        <v>951</v>
      </c>
      <c r="C253" s="6" t="s">
        <v>248</v>
      </c>
      <c r="D253" s="6" t="s">
        <v>297</v>
      </c>
      <c r="E253" s="6" t="s">
        <v>5</v>
      </c>
      <c r="F253" s="6"/>
      <c r="G253" s="127">
        <f>G254</f>
        <v>600.706</v>
      </c>
      <c r="H253" s="50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66"/>
      <c r="Y253" s="54"/>
      <c r="Z253" s="127">
        <f>Z254</f>
        <v>301.917</v>
      </c>
      <c r="AA253" s="147">
        <f t="shared" si="34"/>
        <v>50.260360309369304</v>
      </c>
    </row>
    <row r="254" spans="1:27" ht="18.75" customHeight="1" outlineLevel="5" thickBot="1">
      <c r="A254" s="158" t="s">
        <v>100</v>
      </c>
      <c r="B254" s="159">
        <v>951</v>
      </c>
      <c r="C254" s="160" t="s">
        <v>248</v>
      </c>
      <c r="D254" s="160" t="s">
        <v>297</v>
      </c>
      <c r="E254" s="160" t="s">
        <v>95</v>
      </c>
      <c r="F254" s="160"/>
      <c r="G254" s="166">
        <f>G255</f>
        <v>600.706</v>
      </c>
      <c r="H254" s="162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4"/>
      <c r="Y254" s="165"/>
      <c r="Z254" s="166">
        <f>Z255</f>
        <v>301.917</v>
      </c>
      <c r="AA254" s="147">
        <f t="shared" si="34"/>
        <v>50.260360309369304</v>
      </c>
    </row>
    <row r="255" spans="1:27" ht="32.25" outlineLevel="5" thickBot="1">
      <c r="A255" s="78" t="s">
        <v>101</v>
      </c>
      <c r="B255" s="82">
        <v>951</v>
      </c>
      <c r="C255" s="83" t="s">
        <v>248</v>
      </c>
      <c r="D255" s="83" t="s">
        <v>297</v>
      </c>
      <c r="E255" s="83" t="s">
        <v>96</v>
      </c>
      <c r="F255" s="83"/>
      <c r="G255" s="124">
        <v>600.706</v>
      </c>
      <c r="H255" s="50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66"/>
      <c r="Y255" s="54"/>
      <c r="Z255" s="124">
        <v>301.917</v>
      </c>
      <c r="AA255" s="147">
        <f t="shared" si="34"/>
        <v>50.260360309369304</v>
      </c>
    </row>
    <row r="256" spans="1:27" ht="48" outlineLevel="5" thickBot="1">
      <c r="A256" s="5" t="s">
        <v>412</v>
      </c>
      <c r="B256" s="21">
        <v>951</v>
      </c>
      <c r="C256" s="6" t="s">
        <v>248</v>
      </c>
      <c r="D256" s="6" t="s">
        <v>411</v>
      </c>
      <c r="E256" s="6" t="s">
        <v>5</v>
      </c>
      <c r="F256" s="6"/>
      <c r="G256" s="127">
        <f>G257</f>
        <v>827.985</v>
      </c>
      <c r="H256" s="50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66"/>
      <c r="Y256" s="54"/>
      <c r="Z256" s="127">
        <f>Z257</f>
        <v>0</v>
      </c>
      <c r="AA256" s="147">
        <f t="shared" si="34"/>
        <v>0</v>
      </c>
    </row>
    <row r="257" spans="1:27" ht="32.25" outlineLevel="5" thickBot="1">
      <c r="A257" s="158" t="s">
        <v>100</v>
      </c>
      <c r="B257" s="159">
        <v>951</v>
      </c>
      <c r="C257" s="160" t="s">
        <v>248</v>
      </c>
      <c r="D257" s="160" t="s">
        <v>411</v>
      </c>
      <c r="E257" s="160" t="s">
        <v>95</v>
      </c>
      <c r="F257" s="160"/>
      <c r="G257" s="166">
        <f>G258</f>
        <v>827.985</v>
      </c>
      <c r="H257" s="162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4"/>
      <c r="Y257" s="165"/>
      <c r="Z257" s="166">
        <f>Z258</f>
        <v>0</v>
      </c>
      <c r="AA257" s="147">
        <f t="shared" si="34"/>
        <v>0</v>
      </c>
    </row>
    <row r="258" spans="1:27" ht="32.25" outlineLevel="5" thickBot="1">
      <c r="A258" s="78" t="s">
        <v>367</v>
      </c>
      <c r="B258" s="82">
        <v>951</v>
      </c>
      <c r="C258" s="83" t="s">
        <v>248</v>
      </c>
      <c r="D258" s="83" t="s">
        <v>411</v>
      </c>
      <c r="E258" s="83" t="s">
        <v>366</v>
      </c>
      <c r="F258" s="83"/>
      <c r="G258" s="124">
        <v>827.985</v>
      </c>
      <c r="H258" s="50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66"/>
      <c r="Y258" s="54"/>
      <c r="Z258" s="124">
        <v>0</v>
      </c>
      <c r="AA258" s="147">
        <f t="shared" si="34"/>
        <v>0</v>
      </c>
    </row>
    <row r="259" spans="1:27" ht="48" outlineLevel="5" thickBot="1">
      <c r="A259" s="5" t="s">
        <v>413</v>
      </c>
      <c r="B259" s="21">
        <v>951</v>
      </c>
      <c r="C259" s="6" t="s">
        <v>248</v>
      </c>
      <c r="D259" s="6" t="s">
        <v>414</v>
      </c>
      <c r="E259" s="6" t="s">
        <v>5</v>
      </c>
      <c r="F259" s="6"/>
      <c r="G259" s="127">
        <f>G260</f>
        <v>3311</v>
      </c>
      <c r="H259" s="50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66"/>
      <c r="Y259" s="54"/>
      <c r="Z259" s="127">
        <f>Z260</f>
        <v>0</v>
      </c>
      <c r="AA259" s="147">
        <f t="shared" si="34"/>
        <v>0</v>
      </c>
    </row>
    <row r="260" spans="1:27" ht="32.25" outlineLevel="5" thickBot="1">
      <c r="A260" s="158" t="s">
        <v>100</v>
      </c>
      <c r="B260" s="159">
        <v>951</v>
      </c>
      <c r="C260" s="160" t="s">
        <v>248</v>
      </c>
      <c r="D260" s="160" t="s">
        <v>414</v>
      </c>
      <c r="E260" s="160" t="s">
        <v>95</v>
      </c>
      <c r="F260" s="160"/>
      <c r="G260" s="166">
        <f>G261</f>
        <v>3311</v>
      </c>
      <c r="H260" s="162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4"/>
      <c r="Y260" s="165"/>
      <c r="Z260" s="166">
        <f>Z261</f>
        <v>0</v>
      </c>
      <c r="AA260" s="147">
        <f t="shared" si="34"/>
        <v>0</v>
      </c>
    </row>
    <row r="261" spans="1:27" ht="32.25" outlineLevel="5" thickBot="1">
      <c r="A261" s="78" t="s">
        <v>367</v>
      </c>
      <c r="B261" s="82">
        <v>951</v>
      </c>
      <c r="C261" s="83" t="s">
        <v>248</v>
      </c>
      <c r="D261" s="83" t="s">
        <v>414</v>
      </c>
      <c r="E261" s="83" t="s">
        <v>366</v>
      </c>
      <c r="F261" s="83"/>
      <c r="G261" s="124">
        <v>3311</v>
      </c>
      <c r="H261" s="50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66"/>
      <c r="Y261" s="54"/>
      <c r="Z261" s="124">
        <v>0</v>
      </c>
      <c r="AA261" s="147">
        <f t="shared" si="34"/>
        <v>0</v>
      </c>
    </row>
    <row r="262" spans="1:27" ht="48" outlineLevel="5" thickBot="1">
      <c r="A262" s="5" t="s">
        <v>431</v>
      </c>
      <c r="B262" s="21">
        <v>951</v>
      </c>
      <c r="C262" s="6" t="s">
        <v>248</v>
      </c>
      <c r="D262" s="6" t="s">
        <v>429</v>
      </c>
      <c r="E262" s="6" t="s">
        <v>5</v>
      </c>
      <c r="F262" s="83"/>
      <c r="G262" s="127">
        <f>G263</f>
        <v>1193.173</v>
      </c>
      <c r="H262" s="50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66"/>
      <c r="Y262" s="54"/>
      <c r="Z262" s="127">
        <f>Z263</f>
        <v>0</v>
      </c>
      <c r="AA262" s="147">
        <f t="shared" si="34"/>
        <v>0</v>
      </c>
    </row>
    <row r="263" spans="1:27" ht="32.25" outlineLevel="5" thickBot="1">
      <c r="A263" s="158" t="s">
        <v>100</v>
      </c>
      <c r="B263" s="159">
        <v>951</v>
      </c>
      <c r="C263" s="160" t="s">
        <v>248</v>
      </c>
      <c r="D263" s="160" t="s">
        <v>429</v>
      </c>
      <c r="E263" s="160" t="s">
        <v>95</v>
      </c>
      <c r="F263" s="160"/>
      <c r="G263" s="166">
        <f>G264</f>
        <v>1193.173</v>
      </c>
      <c r="H263" s="162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4"/>
      <c r="Y263" s="165"/>
      <c r="Z263" s="166">
        <f>Z264</f>
        <v>0</v>
      </c>
      <c r="AA263" s="147">
        <f t="shared" si="34"/>
        <v>0</v>
      </c>
    </row>
    <row r="264" spans="1:27" ht="32.25" outlineLevel="5" thickBot="1">
      <c r="A264" s="78" t="s">
        <v>367</v>
      </c>
      <c r="B264" s="82">
        <v>951</v>
      </c>
      <c r="C264" s="83" t="s">
        <v>248</v>
      </c>
      <c r="D264" s="83" t="s">
        <v>429</v>
      </c>
      <c r="E264" s="83" t="s">
        <v>366</v>
      </c>
      <c r="F264" s="83"/>
      <c r="G264" s="124">
        <v>1193.173</v>
      </c>
      <c r="H264" s="50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66"/>
      <c r="Y264" s="54"/>
      <c r="Z264" s="124">
        <v>0</v>
      </c>
      <c r="AA264" s="147">
        <f t="shared" si="34"/>
        <v>0</v>
      </c>
    </row>
    <row r="265" spans="1:27" ht="63.75" outlineLevel="5" thickBot="1">
      <c r="A265" s="5" t="s">
        <v>432</v>
      </c>
      <c r="B265" s="21">
        <v>951</v>
      </c>
      <c r="C265" s="6" t="s">
        <v>248</v>
      </c>
      <c r="D265" s="6" t="s">
        <v>430</v>
      </c>
      <c r="E265" s="6" t="s">
        <v>5</v>
      </c>
      <c r="F265" s="83"/>
      <c r="G265" s="127">
        <f>G266</f>
        <v>4771.96</v>
      </c>
      <c r="H265" s="50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66"/>
      <c r="Y265" s="54"/>
      <c r="Z265" s="127">
        <f>Z266</f>
        <v>0</v>
      </c>
      <c r="AA265" s="147">
        <f t="shared" si="34"/>
        <v>0</v>
      </c>
    </row>
    <row r="266" spans="1:27" ht="32.25" outlineLevel="5" thickBot="1">
      <c r="A266" s="158" t="s">
        <v>100</v>
      </c>
      <c r="B266" s="159">
        <v>951</v>
      </c>
      <c r="C266" s="160" t="s">
        <v>248</v>
      </c>
      <c r="D266" s="160" t="s">
        <v>430</v>
      </c>
      <c r="E266" s="160" t="s">
        <v>95</v>
      </c>
      <c r="F266" s="160"/>
      <c r="G266" s="166">
        <f>G267</f>
        <v>4771.96</v>
      </c>
      <c r="H266" s="162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4"/>
      <c r="Y266" s="165"/>
      <c r="Z266" s="166">
        <f>Z267</f>
        <v>0</v>
      </c>
      <c r="AA266" s="147">
        <f aca="true" t="shared" si="39" ref="AA266:AA329">Z266/G266*100</f>
        <v>0</v>
      </c>
    </row>
    <row r="267" spans="1:27" ht="32.25" outlineLevel="5" thickBot="1">
      <c r="A267" s="78" t="s">
        <v>367</v>
      </c>
      <c r="B267" s="82">
        <v>951</v>
      </c>
      <c r="C267" s="83" t="s">
        <v>248</v>
      </c>
      <c r="D267" s="83" t="s">
        <v>430</v>
      </c>
      <c r="E267" s="83" t="s">
        <v>366</v>
      </c>
      <c r="F267" s="83"/>
      <c r="G267" s="124">
        <v>4771.96</v>
      </c>
      <c r="H267" s="50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66"/>
      <c r="Y267" s="54"/>
      <c r="Z267" s="124">
        <v>0</v>
      </c>
      <c r="AA267" s="147">
        <f t="shared" si="39"/>
        <v>0</v>
      </c>
    </row>
    <row r="268" spans="1:27" ht="16.5" customHeight="1" outlineLevel="5" thickBot="1">
      <c r="A268" s="8" t="s">
        <v>33</v>
      </c>
      <c r="B268" s="19">
        <v>951</v>
      </c>
      <c r="C268" s="9" t="s">
        <v>12</v>
      </c>
      <c r="D268" s="9" t="s">
        <v>260</v>
      </c>
      <c r="E268" s="9" t="s">
        <v>5</v>
      </c>
      <c r="F268" s="9"/>
      <c r="G268" s="123">
        <f>G280+G269</f>
        <v>15.722</v>
      </c>
      <c r="H268" s="50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66"/>
      <c r="Y268" s="54"/>
      <c r="Z268" s="123">
        <f>Z280+Z269</f>
        <v>0.361</v>
      </c>
      <c r="AA268" s="147">
        <f t="shared" si="39"/>
        <v>2.2961455285587076</v>
      </c>
    </row>
    <row r="269" spans="1:27" ht="32.25" outlineLevel="5" thickBot="1">
      <c r="A269" s="98" t="s">
        <v>135</v>
      </c>
      <c r="B269" s="19">
        <v>951</v>
      </c>
      <c r="C269" s="9" t="s">
        <v>12</v>
      </c>
      <c r="D269" s="9" t="s">
        <v>261</v>
      </c>
      <c r="E269" s="9" t="s">
        <v>5</v>
      </c>
      <c r="F269" s="9"/>
      <c r="G269" s="123">
        <f>G270</f>
        <v>15.722</v>
      </c>
      <c r="H269" s="50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66"/>
      <c r="Y269" s="54"/>
      <c r="Z269" s="123">
        <f>Z270</f>
        <v>0.361</v>
      </c>
      <c r="AA269" s="147">
        <f t="shared" si="39"/>
        <v>2.2961455285587076</v>
      </c>
    </row>
    <row r="270" spans="1:27" ht="32.25" outlineLevel="5" thickBot="1">
      <c r="A270" s="98" t="s">
        <v>136</v>
      </c>
      <c r="B270" s="19">
        <v>951</v>
      </c>
      <c r="C270" s="9" t="s">
        <v>12</v>
      </c>
      <c r="D270" s="9" t="s">
        <v>262</v>
      </c>
      <c r="E270" s="9" t="s">
        <v>5</v>
      </c>
      <c r="F270" s="9"/>
      <c r="G270" s="123">
        <f>G271+G277</f>
        <v>15.722</v>
      </c>
      <c r="H270" s="50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66"/>
      <c r="Y270" s="54"/>
      <c r="Z270" s="123">
        <f>Z271+Z277</f>
        <v>0.361</v>
      </c>
      <c r="AA270" s="147">
        <f t="shared" si="39"/>
        <v>2.2961455285587076</v>
      </c>
    </row>
    <row r="271" spans="1:27" ht="48" outlineLevel="5" thickBot="1">
      <c r="A271" s="100" t="s">
        <v>197</v>
      </c>
      <c r="B271" s="80">
        <v>951</v>
      </c>
      <c r="C271" s="81" t="s">
        <v>12</v>
      </c>
      <c r="D271" s="81" t="s">
        <v>298</v>
      </c>
      <c r="E271" s="81" t="s">
        <v>5</v>
      </c>
      <c r="F271" s="81"/>
      <c r="G271" s="125">
        <f>G272+G275</f>
        <v>0.722</v>
      </c>
      <c r="H271" s="50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66"/>
      <c r="Y271" s="54"/>
      <c r="Z271" s="125">
        <f>Z272+Z275</f>
        <v>0.361</v>
      </c>
      <c r="AA271" s="147">
        <f t="shared" si="39"/>
        <v>50</v>
      </c>
    </row>
    <row r="272" spans="1:27" ht="32.25" outlineLevel="5" thickBot="1">
      <c r="A272" s="5" t="s">
        <v>94</v>
      </c>
      <c r="B272" s="21">
        <v>951</v>
      </c>
      <c r="C272" s="6" t="s">
        <v>12</v>
      </c>
      <c r="D272" s="6" t="s">
        <v>298</v>
      </c>
      <c r="E272" s="6" t="s">
        <v>91</v>
      </c>
      <c r="F272" s="6"/>
      <c r="G272" s="127">
        <f>G273+G274</f>
        <v>0.61</v>
      </c>
      <c r="H272" s="50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66"/>
      <c r="Y272" s="54"/>
      <c r="Z272" s="127">
        <f>Z273+Z274</f>
        <v>0.306</v>
      </c>
      <c r="AA272" s="147">
        <f t="shared" si="39"/>
        <v>50.1639344262295</v>
      </c>
    </row>
    <row r="273" spans="1:27" ht="19.5" customHeight="1" outlineLevel="5" thickBot="1">
      <c r="A273" s="78" t="s">
        <v>257</v>
      </c>
      <c r="B273" s="82">
        <v>951</v>
      </c>
      <c r="C273" s="83" t="s">
        <v>12</v>
      </c>
      <c r="D273" s="83" t="s">
        <v>298</v>
      </c>
      <c r="E273" s="83" t="s">
        <v>92</v>
      </c>
      <c r="F273" s="83"/>
      <c r="G273" s="124">
        <v>0.47</v>
      </c>
      <c r="H273" s="50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66"/>
      <c r="Y273" s="54"/>
      <c r="Z273" s="124">
        <v>0.235</v>
      </c>
      <c r="AA273" s="147">
        <f t="shared" si="39"/>
        <v>50</v>
      </c>
    </row>
    <row r="274" spans="1:27" ht="48" outlineLevel="5" thickBot="1">
      <c r="A274" s="78" t="s">
        <v>252</v>
      </c>
      <c r="B274" s="82">
        <v>951</v>
      </c>
      <c r="C274" s="83" t="s">
        <v>12</v>
      </c>
      <c r="D274" s="83" t="s">
        <v>298</v>
      </c>
      <c r="E274" s="83" t="s">
        <v>253</v>
      </c>
      <c r="F274" s="83"/>
      <c r="G274" s="124">
        <v>0.14</v>
      </c>
      <c r="H274" s="50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66"/>
      <c r="Y274" s="54"/>
      <c r="Z274" s="124">
        <v>0.071</v>
      </c>
      <c r="AA274" s="147">
        <f t="shared" si="39"/>
        <v>50.7142857142857</v>
      </c>
    </row>
    <row r="275" spans="1:27" ht="32.25" outlineLevel="5" thickBot="1">
      <c r="A275" s="5" t="s">
        <v>100</v>
      </c>
      <c r="B275" s="21">
        <v>951</v>
      </c>
      <c r="C275" s="6" t="s">
        <v>12</v>
      </c>
      <c r="D275" s="6" t="s">
        <v>298</v>
      </c>
      <c r="E275" s="6" t="s">
        <v>95</v>
      </c>
      <c r="F275" s="6"/>
      <c r="G275" s="127">
        <f>G276</f>
        <v>0.112</v>
      </c>
      <c r="H275" s="50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66"/>
      <c r="Y275" s="54"/>
      <c r="Z275" s="127">
        <f>Z276</f>
        <v>0.055</v>
      </c>
      <c r="AA275" s="147">
        <f t="shared" si="39"/>
        <v>49.107142857142854</v>
      </c>
    </row>
    <row r="276" spans="1:27" ht="32.25" outlineLevel="5" thickBot="1">
      <c r="A276" s="78" t="s">
        <v>101</v>
      </c>
      <c r="B276" s="82">
        <v>951</v>
      </c>
      <c r="C276" s="83" t="s">
        <v>12</v>
      </c>
      <c r="D276" s="83" t="s">
        <v>298</v>
      </c>
      <c r="E276" s="83" t="s">
        <v>96</v>
      </c>
      <c r="F276" s="83"/>
      <c r="G276" s="124">
        <v>0.112</v>
      </c>
      <c r="H276" s="50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66"/>
      <c r="Y276" s="54"/>
      <c r="Z276" s="124">
        <v>0.055</v>
      </c>
      <c r="AA276" s="147">
        <f t="shared" si="39"/>
        <v>49.107142857142854</v>
      </c>
    </row>
    <row r="277" spans="1:27" ht="18.75" customHeight="1" outlineLevel="5" thickBot="1">
      <c r="A277" s="84" t="s">
        <v>217</v>
      </c>
      <c r="B277" s="80">
        <v>951</v>
      </c>
      <c r="C277" s="81" t="s">
        <v>12</v>
      </c>
      <c r="D277" s="81" t="s">
        <v>299</v>
      </c>
      <c r="E277" s="81" t="s">
        <v>5</v>
      </c>
      <c r="F277" s="81"/>
      <c r="G277" s="125">
        <f>G278</f>
        <v>15</v>
      </c>
      <c r="H277" s="198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69"/>
      <c r="Y277" s="170"/>
      <c r="Z277" s="125">
        <f>Z278</f>
        <v>0</v>
      </c>
      <c r="AA277" s="147">
        <f t="shared" si="39"/>
        <v>0</v>
      </c>
    </row>
    <row r="278" spans="1:27" ht="18.75" customHeight="1" outlineLevel="5" thickBot="1">
      <c r="A278" s="5" t="s">
        <v>100</v>
      </c>
      <c r="B278" s="21">
        <v>951</v>
      </c>
      <c r="C278" s="6" t="s">
        <v>12</v>
      </c>
      <c r="D278" s="6" t="s">
        <v>299</v>
      </c>
      <c r="E278" s="6" t="s">
        <v>95</v>
      </c>
      <c r="F278" s="6"/>
      <c r="G278" s="127">
        <f>G279</f>
        <v>15</v>
      </c>
      <c r="H278" s="198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69"/>
      <c r="Y278" s="170"/>
      <c r="Z278" s="127">
        <f>Z279</f>
        <v>0</v>
      </c>
      <c r="AA278" s="147">
        <f t="shared" si="39"/>
        <v>0</v>
      </c>
    </row>
    <row r="279" spans="1:27" ht="32.25" outlineLevel="5" thickBot="1">
      <c r="A279" s="78" t="s">
        <v>101</v>
      </c>
      <c r="B279" s="82">
        <v>951</v>
      </c>
      <c r="C279" s="83" t="s">
        <v>12</v>
      </c>
      <c r="D279" s="83" t="s">
        <v>299</v>
      </c>
      <c r="E279" s="83" t="s">
        <v>96</v>
      </c>
      <c r="F279" s="83"/>
      <c r="G279" s="124">
        <v>15</v>
      </c>
      <c r="H279" s="198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69"/>
      <c r="Y279" s="170"/>
      <c r="Z279" s="124">
        <v>0</v>
      </c>
      <c r="AA279" s="147">
        <f t="shared" si="39"/>
        <v>0</v>
      </c>
    </row>
    <row r="280" spans="1:27" ht="16.5" outlineLevel="5" thickBot="1">
      <c r="A280" s="13" t="s">
        <v>158</v>
      </c>
      <c r="B280" s="19">
        <v>951</v>
      </c>
      <c r="C280" s="9" t="s">
        <v>12</v>
      </c>
      <c r="D280" s="9" t="s">
        <v>260</v>
      </c>
      <c r="E280" s="9" t="s">
        <v>5</v>
      </c>
      <c r="F280" s="9"/>
      <c r="G280" s="123">
        <f>G281</f>
        <v>0</v>
      </c>
      <c r="H280" s="50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66"/>
      <c r="Y280" s="54"/>
      <c r="Z280" s="123">
        <f>Z281</f>
        <v>0</v>
      </c>
      <c r="AA280" s="147">
        <v>0</v>
      </c>
    </row>
    <row r="281" spans="1:27" ht="32.25" outlineLevel="5" thickBot="1">
      <c r="A281" s="8" t="s">
        <v>230</v>
      </c>
      <c r="B281" s="19">
        <v>951</v>
      </c>
      <c r="C281" s="9" t="s">
        <v>12</v>
      </c>
      <c r="D281" s="9" t="s">
        <v>295</v>
      </c>
      <c r="E281" s="9" t="s">
        <v>5</v>
      </c>
      <c r="F281" s="9"/>
      <c r="G281" s="123">
        <f>G282</f>
        <v>0</v>
      </c>
      <c r="H281" s="50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66"/>
      <c r="Y281" s="54"/>
      <c r="Z281" s="123">
        <f>Z282</f>
        <v>0</v>
      </c>
      <c r="AA281" s="147">
        <v>0</v>
      </c>
    </row>
    <row r="282" spans="1:27" ht="48" outlineLevel="5" thickBot="1">
      <c r="A282" s="84" t="s">
        <v>213</v>
      </c>
      <c r="B282" s="80">
        <v>951</v>
      </c>
      <c r="C282" s="81" t="s">
        <v>12</v>
      </c>
      <c r="D282" s="81" t="s">
        <v>296</v>
      </c>
      <c r="E282" s="81" t="s">
        <v>5</v>
      </c>
      <c r="F282" s="81"/>
      <c r="G282" s="125">
        <f>G283</f>
        <v>0</v>
      </c>
      <c r="H282" s="50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66"/>
      <c r="Y282" s="54"/>
      <c r="Z282" s="125">
        <f>Z283</f>
        <v>0</v>
      </c>
      <c r="AA282" s="147">
        <v>0</v>
      </c>
    </row>
    <row r="283" spans="1:27" ht="15.75" customHeight="1" outlineLevel="5" thickBot="1">
      <c r="A283" s="5" t="s">
        <v>100</v>
      </c>
      <c r="B283" s="21">
        <v>951</v>
      </c>
      <c r="C283" s="6" t="s">
        <v>12</v>
      </c>
      <c r="D283" s="6" t="s">
        <v>296</v>
      </c>
      <c r="E283" s="6" t="s">
        <v>95</v>
      </c>
      <c r="F283" s="6"/>
      <c r="G283" s="127">
        <f>G284</f>
        <v>0</v>
      </c>
      <c r="H283" s="50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66"/>
      <c r="Y283" s="54"/>
      <c r="Z283" s="127">
        <f>Z284</f>
        <v>0</v>
      </c>
      <c r="AA283" s="147">
        <v>0</v>
      </c>
    </row>
    <row r="284" spans="1:27" ht="32.25" outlineLevel="5" thickBot="1">
      <c r="A284" s="78" t="s">
        <v>101</v>
      </c>
      <c r="B284" s="82">
        <v>951</v>
      </c>
      <c r="C284" s="83" t="s">
        <v>12</v>
      </c>
      <c r="D284" s="83" t="s">
        <v>296</v>
      </c>
      <c r="E284" s="83" t="s">
        <v>96</v>
      </c>
      <c r="F284" s="83"/>
      <c r="G284" s="124">
        <v>0</v>
      </c>
      <c r="H284" s="50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66"/>
      <c r="Y284" s="54"/>
      <c r="Z284" s="124">
        <v>0</v>
      </c>
      <c r="AA284" s="147">
        <v>0</v>
      </c>
    </row>
    <row r="285" spans="1:27" ht="19.5" outlineLevel="5" thickBot="1">
      <c r="A285" s="95" t="s">
        <v>47</v>
      </c>
      <c r="B285" s="18">
        <v>951</v>
      </c>
      <c r="C285" s="14" t="s">
        <v>46</v>
      </c>
      <c r="D285" s="14" t="s">
        <v>260</v>
      </c>
      <c r="E285" s="14" t="s">
        <v>5</v>
      </c>
      <c r="F285" s="14"/>
      <c r="G285" s="122">
        <f>G286+G292+G297</f>
        <v>13145</v>
      </c>
      <c r="H285" s="50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66"/>
      <c r="Y285" s="54"/>
      <c r="Z285" s="122">
        <f>Z286+Z292+Z297</f>
        <v>8344.106</v>
      </c>
      <c r="AA285" s="147">
        <f t="shared" si="39"/>
        <v>63.47741346519589</v>
      </c>
    </row>
    <row r="286" spans="1:27" ht="16.5" outlineLevel="5" thickBot="1">
      <c r="A286" s="107" t="s">
        <v>386</v>
      </c>
      <c r="B286" s="18">
        <v>951</v>
      </c>
      <c r="C286" s="37" t="s">
        <v>387</v>
      </c>
      <c r="D286" s="37" t="s">
        <v>260</v>
      </c>
      <c r="E286" s="37" t="s">
        <v>5</v>
      </c>
      <c r="F286" s="37"/>
      <c r="G286" s="135">
        <f>G287</f>
        <v>11645</v>
      </c>
      <c r="H286" s="50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66"/>
      <c r="Y286" s="54"/>
      <c r="Z286" s="135">
        <f>Z287</f>
        <v>7382.232</v>
      </c>
      <c r="AA286" s="147">
        <f t="shared" si="39"/>
        <v>63.39400601116358</v>
      </c>
    </row>
    <row r="287" spans="1:27" ht="32.25" outlineLevel="4" thickBot="1">
      <c r="A287" s="71" t="s">
        <v>205</v>
      </c>
      <c r="B287" s="19">
        <v>951</v>
      </c>
      <c r="C287" s="9" t="s">
        <v>387</v>
      </c>
      <c r="D287" s="9" t="s">
        <v>300</v>
      </c>
      <c r="E287" s="9" t="s">
        <v>5</v>
      </c>
      <c r="F287" s="9"/>
      <c r="G287" s="123">
        <f>G288</f>
        <v>11645</v>
      </c>
      <c r="H287" s="32">
        <f aca="true" t="shared" si="40" ref="H287:X287">H288+H290</f>
        <v>0</v>
      </c>
      <c r="I287" s="32">
        <f t="shared" si="40"/>
        <v>0</v>
      </c>
      <c r="J287" s="32">
        <f t="shared" si="40"/>
        <v>0</v>
      </c>
      <c r="K287" s="32">
        <f t="shared" si="40"/>
        <v>0</v>
      </c>
      <c r="L287" s="32">
        <f t="shared" si="40"/>
        <v>0</v>
      </c>
      <c r="M287" s="32">
        <f t="shared" si="40"/>
        <v>0</v>
      </c>
      <c r="N287" s="32">
        <f t="shared" si="40"/>
        <v>0</v>
      </c>
      <c r="O287" s="32">
        <f t="shared" si="40"/>
        <v>0</v>
      </c>
      <c r="P287" s="32">
        <f t="shared" si="40"/>
        <v>0</v>
      </c>
      <c r="Q287" s="32">
        <f t="shared" si="40"/>
        <v>0</v>
      </c>
      <c r="R287" s="32">
        <f t="shared" si="40"/>
        <v>0</v>
      </c>
      <c r="S287" s="32">
        <f t="shared" si="40"/>
        <v>0</v>
      </c>
      <c r="T287" s="32">
        <f t="shared" si="40"/>
        <v>0</v>
      </c>
      <c r="U287" s="32">
        <f t="shared" si="40"/>
        <v>0</v>
      </c>
      <c r="V287" s="32">
        <f t="shared" si="40"/>
        <v>0</v>
      </c>
      <c r="W287" s="32">
        <f t="shared" si="40"/>
        <v>0</v>
      </c>
      <c r="X287" s="32">
        <f t="shared" si="40"/>
        <v>5000</v>
      </c>
      <c r="Y287" s="54" t="e">
        <f>X287/G281*100</f>
        <v>#DIV/0!</v>
      </c>
      <c r="Z287" s="123">
        <f>Z288</f>
        <v>7382.232</v>
      </c>
      <c r="AA287" s="147">
        <f t="shared" si="39"/>
        <v>63.39400601116358</v>
      </c>
    </row>
    <row r="288" spans="1:27" ht="33" customHeight="1" outlineLevel="5" thickBot="1">
      <c r="A288" s="108" t="s">
        <v>159</v>
      </c>
      <c r="B288" s="113">
        <v>951</v>
      </c>
      <c r="C288" s="81" t="s">
        <v>387</v>
      </c>
      <c r="D288" s="81" t="s">
        <v>301</v>
      </c>
      <c r="E288" s="81" t="s">
        <v>5</v>
      </c>
      <c r="F288" s="85"/>
      <c r="G288" s="125">
        <f>G289</f>
        <v>11645</v>
      </c>
      <c r="H288" s="2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42"/>
      <c r="X288" s="58">
        <v>0</v>
      </c>
      <c r="Y288" s="54" t="e">
        <f>X288/G282*100</f>
        <v>#DIV/0!</v>
      </c>
      <c r="Z288" s="125">
        <f>Z289</f>
        <v>7382.232</v>
      </c>
      <c r="AA288" s="147">
        <f t="shared" si="39"/>
        <v>63.39400601116358</v>
      </c>
    </row>
    <row r="289" spans="1:27" ht="22.5" customHeight="1" outlineLevel="5" thickBot="1">
      <c r="A289" s="5" t="s">
        <v>120</v>
      </c>
      <c r="B289" s="21">
        <v>951</v>
      </c>
      <c r="C289" s="6" t="s">
        <v>387</v>
      </c>
      <c r="D289" s="6" t="s">
        <v>301</v>
      </c>
      <c r="E289" s="6" t="s">
        <v>5</v>
      </c>
      <c r="F289" s="69"/>
      <c r="G289" s="127">
        <f>G290+G291</f>
        <v>11645</v>
      </c>
      <c r="H289" s="2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42"/>
      <c r="X289" s="58"/>
      <c r="Y289" s="54"/>
      <c r="Z289" s="127">
        <f>Z290+Z291</f>
        <v>7382.232</v>
      </c>
      <c r="AA289" s="147">
        <f t="shared" si="39"/>
        <v>63.39400601116358</v>
      </c>
    </row>
    <row r="290" spans="1:27" ht="48" outlineLevel="5" thickBot="1">
      <c r="A290" s="86" t="s">
        <v>206</v>
      </c>
      <c r="B290" s="114">
        <v>951</v>
      </c>
      <c r="C290" s="83" t="s">
        <v>387</v>
      </c>
      <c r="D290" s="83" t="s">
        <v>301</v>
      </c>
      <c r="E290" s="83" t="s">
        <v>89</v>
      </c>
      <c r="F290" s="87"/>
      <c r="G290" s="124">
        <v>11645</v>
      </c>
      <c r="H290" s="2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42"/>
      <c r="X290" s="58">
        <v>5000</v>
      </c>
      <c r="Y290" s="54" t="e">
        <f>X290/G284*100</f>
        <v>#DIV/0!</v>
      </c>
      <c r="Z290" s="124">
        <v>7382.232</v>
      </c>
      <c r="AA290" s="147">
        <f t="shared" si="39"/>
        <v>63.39400601116358</v>
      </c>
    </row>
    <row r="291" spans="1:27" ht="19.5" outlineLevel="5" thickBot="1">
      <c r="A291" s="86" t="s">
        <v>87</v>
      </c>
      <c r="B291" s="114">
        <v>951</v>
      </c>
      <c r="C291" s="83" t="s">
        <v>387</v>
      </c>
      <c r="D291" s="83" t="s">
        <v>353</v>
      </c>
      <c r="E291" s="83" t="s">
        <v>88</v>
      </c>
      <c r="F291" s="87"/>
      <c r="G291" s="124">
        <v>0</v>
      </c>
      <c r="H291" s="50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66"/>
      <c r="Y291" s="54"/>
      <c r="Z291" s="124">
        <v>0</v>
      </c>
      <c r="AA291" s="147">
        <v>0</v>
      </c>
    </row>
    <row r="292" spans="1:27" ht="32.25" outlineLevel="5" thickBot="1">
      <c r="A292" s="107" t="s">
        <v>58</v>
      </c>
      <c r="B292" s="18">
        <v>951</v>
      </c>
      <c r="C292" s="37" t="s">
        <v>57</v>
      </c>
      <c r="D292" s="37" t="s">
        <v>260</v>
      </c>
      <c r="E292" s="37" t="s">
        <v>5</v>
      </c>
      <c r="F292" s="37"/>
      <c r="G292" s="135">
        <f>G293</f>
        <v>30</v>
      </c>
      <c r="H292" s="198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69"/>
      <c r="Y292" s="170"/>
      <c r="Z292" s="135">
        <f>Z293</f>
        <v>25.9</v>
      </c>
      <c r="AA292" s="147">
        <f t="shared" si="39"/>
        <v>86.33333333333333</v>
      </c>
    </row>
    <row r="293" spans="1:27" ht="19.5" outlineLevel="6" thickBot="1">
      <c r="A293" s="8" t="s">
        <v>231</v>
      </c>
      <c r="B293" s="19">
        <v>951</v>
      </c>
      <c r="C293" s="9" t="s">
        <v>57</v>
      </c>
      <c r="D293" s="9" t="s">
        <v>302</v>
      </c>
      <c r="E293" s="9" t="s">
        <v>5</v>
      </c>
      <c r="F293" s="9"/>
      <c r="G293" s="123">
        <f>G294</f>
        <v>30</v>
      </c>
      <c r="H293" s="182">
        <f aca="true" t="shared" si="41" ref="H293:X293">H301+H306</f>
        <v>0</v>
      </c>
      <c r="I293" s="182">
        <f t="shared" si="41"/>
        <v>0</v>
      </c>
      <c r="J293" s="182">
        <f t="shared" si="41"/>
        <v>0</v>
      </c>
      <c r="K293" s="182">
        <f t="shared" si="41"/>
        <v>0</v>
      </c>
      <c r="L293" s="182">
        <f t="shared" si="41"/>
        <v>0</v>
      </c>
      <c r="M293" s="182">
        <f t="shared" si="41"/>
        <v>0</v>
      </c>
      <c r="N293" s="182">
        <f t="shared" si="41"/>
        <v>0</v>
      </c>
      <c r="O293" s="182">
        <f t="shared" si="41"/>
        <v>0</v>
      </c>
      <c r="P293" s="182">
        <f t="shared" si="41"/>
        <v>0</v>
      </c>
      <c r="Q293" s="182">
        <f t="shared" si="41"/>
        <v>0</v>
      </c>
      <c r="R293" s="182">
        <f t="shared" si="41"/>
        <v>0</v>
      </c>
      <c r="S293" s="182">
        <f t="shared" si="41"/>
        <v>0</v>
      </c>
      <c r="T293" s="182">
        <f t="shared" si="41"/>
        <v>0</v>
      </c>
      <c r="U293" s="182">
        <f t="shared" si="41"/>
        <v>0</v>
      </c>
      <c r="V293" s="182">
        <f t="shared" si="41"/>
        <v>0</v>
      </c>
      <c r="W293" s="182">
        <f t="shared" si="41"/>
        <v>0</v>
      </c>
      <c r="X293" s="183">
        <f t="shared" si="41"/>
        <v>1409.01825</v>
      </c>
      <c r="Y293" s="170">
        <f>X293/G287*100</f>
        <v>12.099770287677115</v>
      </c>
      <c r="Z293" s="123">
        <f>Z294</f>
        <v>25.9</v>
      </c>
      <c r="AA293" s="147">
        <f t="shared" si="39"/>
        <v>86.33333333333333</v>
      </c>
    </row>
    <row r="294" spans="1:27" ht="33" customHeight="1" outlineLevel="6" thickBot="1">
      <c r="A294" s="100" t="s">
        <v>160</v>
      </c>
      <c r="B294" s="80">
        <v>951</v>
      </c>
      <c r="C294" s="81" t="s">
        <v>57</v>
      </c>
      <c r="D294" s="81" t="s">
        <v>303</v>
      </c>
      <c r="E294" s="81" t="s">
        <v>5</v>
      </c>
      <c r="F294" s="81"/>
      <c r="G294" s="125">
        <f>G295</f>
        <v>30</v>
      </c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83"/>
      <c r="Y294" s="170"/>
      <c r="Z294" s="125">
        <f>Z295</f>
        <v>25.9</v>
      </c>
      <c r="AA294" s="147">
        <f t="shared" si="39"/>
        <v>86.33333333333333</v>
      </c>
    </row>
    <row r="295" spans="1:27" ht="19.5" customHeight="1" outlineLevel="6" thickBot="1">
      <c r="A295" s="5" t="s">
        <v>100</v>
      </c>
      <c r="B295" s="21">
        <v>951</v>
      </c>
      <c r="C295" s="6" t="s">
        <v>57</v>
      </c>
      <c r="D295" s="6" t="s">
        <v>303</v>
      </c>
      <c r="E295" s="6" t="s">
        <v>95</v>
      </c>
      <c r="F295" s="6"/>
      <c r="G295" s="127">
        <f>G296</f>
        <v>30</v>
      </c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83"/>
      <c r="Y295" s="170"/>
      <c r="Z295" s="127">
        <f>Z296</f>
        <v>25.9</v>
      </c>
      <c r="AA295" s="147">
        <f t="shared" si="39"/>
        <v>86.33333333333333</v>
      </c>
    </row>
    <row r="296" spans="1:27" ht="32.25" outlineLevel="6" thickBot="1">
      <c r="A296" s="78" t="s">
        <v>101</v>
      </c>
      <c r="B296" s="82">
        <v>951</v>
      </c>
      <c r="C296" s="83" t="s">
        <v>57</v>
      </c>
      <c r="D296" s="83" t="s">
        <v>303</v>
      </c>
      <c r="E296" s="83" t="s">
        <v>96</v>
      </c>
      <c r="F296" s="83"/>
      <c r="G296" s="124">
        <v>30</v>
      </c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83"/>
      <c r="Y296" s="170"/>
      <c r="Z296" s="124">
        <v>25.9</v>
      </c>
      <c r="AA296" s="147">
        <f t="shared" si="39"/>
        <v>86.33333333333333</v>
      </c>
    </row>
    <row r="297" spans="1:27" ht="19.5" outlineLevel="6" thickBot="1">
      <c r="A297" s="107" t="s">
        <v>34</v>
      </c>
      <c r="B297" s="18">
        <v>951</v>
      </c>
      <c r="C297" s="37" t="s">
        <v>13</v>
      </c>
      <c r="D297" s="37" t="s">
        <v>260</v>
      </c>
      <c r="E297" s="37" t="s">
        <v>5</v>
      </c>
      <c r="F297" s="37"/>
      <c r="G297" s="135">
        <f>G298</f>
        <v>1470</v>
      </c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65"/>
      <c r="Y297" s="54"/>
      <c r="Z297" s="135">
        <f>Z298</f>
        <v>935.974</v>
      </c>
      <c r="AA297" s="147">
        <f t="shared" si="39"/>
        <v>63.67170068027212</v>
      </c>
    </row>
    <row r="298" spans="1:27" ht="32.25" outlineLevel="6" thickBot="1">
      <c r="A298" s="98" t="s">
        <v>135</v>
      </c>
      <c r="B298" s="19">
        <v>951</v>
      </c>
      <c r="C298" s="9" t="s">
        <v>13</v>
      </c>
      <c r="D298" s="9" t="s">
        <v>261</v>
      </c>
      <c r="E298" s="9" t="s">
        <v>5</v>
      </c>
      <c r="F298" s="9"/>
      <c r="G298" s="123">
        <f>G299</f>
        <v>1470</v>
      </c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65"/>
      <c r="Y298" s="54"/>
      <c r="Z298" s="123">
        <f>Z299</f>
        <v>935.974</v>
      </c>
      <c r="AA298" s="147">
        <f t="shared" si="39"/>
        <v>63.67170068027212</v>
      </c>
    </row>
    <row r="299" spans="1:27" ht="32.25" outlineLevel="6" thickBot="1">
      <c r="A299" s="98" t="s">
        <v>136</v>
      </c>
      <c r="B299" s="19">
        <v>951</v>
      </c>
      <c r="C299" s="9" t="s">
        <v>13</v>
      </c>
      <c r="D299" s="9" t="s">
        <v>262</v>
      </c>
      <c r="E299" s="9" t="s">
        <v>5</v>
      </c>
      <c r="F299" s="9"/>
      <c r="G299" s="123">
        <f>G300</f>
        <v>1470</v>
      </c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65"/>
      <c r="Y299" s="54"/>
      <c r="Z299" s="123">
        <f>Z300</f>
        <v>935.974</v>
      </c>
      <c r="AA299" s="147">
        <f t="shared" si="39"/>
        <v>63.67170068027212</v>
      </c>
    </row>
    <row r="300" spans="1:27" ht="48" outlineLevel="6" thickBot="1">
      <c r="A300" s="99" t="s">
        <v>204</v>
      </c>
      <c r="B300" s="111">
        <v>951</v>
      </c>
      <c r="C300" s="81" t="s">
        <v>13</v>
      </c>
      <c r="D300" s="81" t="s">
        <v>264</v>
      </c>
      <c r="E300" s="81" t="s">
        <v>5</v>
      </c>
      <c r="F300" s="81"/>
      <c r="G300" s="125">
        <f>G301+G305</f>
        <v>1470</v>
      </c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65"/>
      <c r="Y300" s="54"/>
      <c r="Z300" s="125">
        <f>Z301+Z305</f>
        <v>935.974</v>
      </c>
      <c r="AA300" s="147">
        <f t="shared" si="39"/>
        <v>63.67170068027212</v>
      </c>
    </row>
    <row r="301" spans="1:27" ht="32.25" outlineLevel="6" thickBot="1">
      <c r="A301" s="5" t="s">
        <v>94</v>
      </c>
      <c r="B301" s="21">
        <v>951</v>
      </c>
      <c r="C301" s="6" t="s">
        <v>13</v>
      </c>
      <c r="D301" s="6" t="s">
        <v>264</v>
      </c>
      <c r="E301" s="6" t="s">
        <v>91</v>
      </c>
      <c r="F301" s="6"/>
      <c r="G301" s="127">
        <f>G302+G303+G304</f>
        <v>1470</v>
      </c>
      <c r="H301" s="10">
        <f aca="true" t="shared" si="42" ref="H301:X302">H302</f>
        <v>0</v>
      </c>
      <c r="I301" s="10">
        <f t="shared" si="42"/>
        <v>0</v>
      </c>
      <c r="J301" s="10">
        <f t="shared" si="42"/>
        <v>0</v>
      </c>
      <c r="K301" s="10">
        <f t="shared" si="42"/>
        <v>0</v>
      </c>
      <c r="L301" s="10">
        <f t="shared" si="42"/>
        <v>0</v>
      </c>
      <c r="M301" s="10">
        <f t="shared" si="42"/>
        <v>0</v>
      </c>
      <c r="N301" s="10">
        <f t="shared" si="42"/>
        <v>0</v>
      </c>
      <c r="O301" s="10">
        <f t="shared" si="42"/>
        <v>0</v>
      </c>
      <c r="P301" s="10">
        <f t="shared" si="42"/>
        <v>0</v>
      </c>
      <c r="Q301" s="10">
        <f t="shared" si="42"/>
        <v>0</v>
      </c>
      <c r="R301" s="10">
        <f t="shared" si="42"/>
        <v>0</v>
      </c>
      <c r="S301" s="10">
        <f t="shared" si="42"/>
        <v>0</v>
      </c>
      <c r="T301" s="10">
        <f t="shared" si="42"/>
        <v>0</v>
      </c>
      <c r="U301" s="10">
        <f t="shared" si="42"/>
        <v>0</v>
      </c>
      <c r="V301" s="10">
        <f t="shared" si="42"/>
        <v>0</v>
      </c>
      <c r="W301" s="10">
        <f t="shared" si="42"/>
        <v>0</v>
      </c>
      <c r="X301" s="59">
        <f t="shared" si="42"/>
        <v>0</v>
      </c>
      <c r="Y301" s="54">
        <f>X301/G295*100</f>
        <v>0</v>
      </c>
      <c r="Z301" s="127">
        <f>Z302+Z303+Z304</f>
        <v>935.974</v>
      </c>
      <c r="AA301" s="147">
        <f t="shared" si="39"/>
        <v>63.67170068027212</v>
      </c>
    </row>
    <row r="302" spans="1:27" ht="15" customHeight="1" outlineLevel="6" thickBot="1">
      <c r="A302" s="78" t="s">
        <v>257</v>
      </c>
      <c r="B302" s="82">
        <v>951</v>
      </c>
      <c r="C302" s="83" t="s">
        <v>13</v>
      </c>
      <c r="D302" s="83" t="s">
        <v>264</v>
      </c>
      <c r="E302" s="83" t="s">
        <v>92</v>
      </c>
      <c r="F302" s="83"/>
      <c r="G302" s="124">
        <v>1129</v>
      </c>
      <c r="H302" s="12">
        <f t="shared" si="42"/>
        <v>0</v>
      </c>
      <c r="I302" s="12">
        <f t="shared" si="42"/>
        <v>0</v>
      </c>
      <c r="J302" s="12">
        <f t="shared" si="42"/>
        <v>0</v>
      </c>
      <c r="K302" s="12">
        <f t="shared" si="42"/>
        <v>0</v>
      </c>
      <c r="L302" s="12">
        <f t="shared" si="42"/>
        <v>0</v>
      </c>
      <c r="M302" s="12">
        <f t="shared" si="42"/>
        <v>0</v>
      </c>
      <c r="N302" s="12">
        <f t="shared" si="42"/>
        <v>0</v>
      </c>
      <c r="O302" s="12">
        <f t="shared" si="42"/>
        <v>0</v>
      </c>
      <c r="P302" s="12">
        <f t="shared" si="42"/>
        <v>0</v>
      </c>
      <c r="Q302" s="12">
        <f t="shared" si="42"/>
        <v>0</v>
      </c>
      <c r="R302" s="12">
        <f t="shared" si="42"/>
        <v>0</v>
      </c>
      <c r="S302" s="12">
        <f t="shared" si="42"/>
        <v>0</v>
      </c>
      <c r="T302" s="12">
        <f t="shared" si="42"/>
        <v>0</v>
      </c>
      <c r="U302" s="12">
        <f t="shared" si="42"/>
        <v>0</v>
      </c>
      <c r="V302" s="12">
        <f t="shared" si="42"/>
        <v>0</v>
      </c>
      <c r="W302" s="12">
        <f t="shared" si="42"/>
        <v>0</v>
      </c>
      <c r="X302" s="60">
        <f t="shared" si="42"/>
        <v>0</v>
      </c>
      <c r="Y302" s="54">
        <f>X302/G296*100</f>
        <v>0</v>
      </c>
      <c r="Z302" s="124">
        <v>741.119</v>
      </c>
      <c r="AA302" s="147">
        <f t="shared" si="39"/>
        <v>65.64384410983172</v>
      </c>
    </row>
    <row r="303" spans="1:27" ht="36" customHeight="1" outlineLevel="6" thickBot="1">
      <c r="A303" s="78" t="s">
        <v>259</v>
      </c>
      <c r="B303" s="82">
        <v>951</v>
      </c>
      <c r="C303" s="83" t="s">
        <v>13</v>
      </c>
      <c r="D303" s="83" t="s">
        <v>264</v>
      </c>
      <c r="E303" s="83" t="s">
        <v>93</v>
      </c>
      <c r="F303" s="83"/>
      <c r="G303" s="124">
        <v>0</v>
      </c>
      <c r="H303" s="24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40"/>
      <c r="X303" s="58">
        <v>0</v>
      </c>
      <c r="Y303" s="54">
        <f>X303/G297*100</f>
        <v>0</v>
      </c>
      <c r="Z303" s="124">
        <v>0</v>
      </c>
      <c r="AA303" s="147">
        <v>0</v>
      </c>
    </row>
    <row r="304" spans="1:27" ht="48" outlineLevel="6" thickBot="1">
      <c r="A304" s="78" t="s">
        <v>252</v>
      </c>
      <c r="B304" s="82">
        <v>951</v>
      </c>
      <c r="C304" s="83" t="s">
        <v>13</v>
      </c>
      <c r="D304" s="83" t="s">
        <v>264</v>
      </c>
      <c r="E304" s="83" t="s">
        <v>253</v>
      </c>
      <c r="F304" s="83"/>
      <c r="G304" s="124">
        <v>341</v>
      </c>
      <c r="H304" s="68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66"/>
      <c r="Y304" s="54"/>
      <c r="Z304" s="124">
        <v>194.855</v>
      </c>
      <c r="AA304" s="147">
        <f t="shared" si="39"/>
        <v>57.14222873900293</v>
      </c>
    </row>
    <row r="305" spans="1:27" ht="18.75" customHeight="1" outlineLevel="6" thickBot="1">
      <c r="A305" s="5" t="s">
        <v>100</v>
      </c>
      <c r="B305" s="21">
        <v>951</v>
      </c>
      <c r="C305" s="6" t="s">
        <v>13</v>
      </c>
      <c r="D305" s="6" t="s">
        <v>264</v>
      </c>
      <c r="E305" s="6" t="s">
        <v>95</v>
      </c>
      <c r="F305" s="6"/>
      <c r="G305" s="127">
        <f>G306</f>
        <v>0</v>
      </c>
      <c r="H305" s="68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66"/>
      <c r="Y305" s="54"/>
      <c r="Z305" s="127">
        <f>Z306</f>
        <v>0</v>
      </c>
      <c r="AA305" s="147">
        <v>0</v>
      </c>
    </row>
    <row r="306" spans="1:27" ht="32.25" outlineLevel="6" thickBot="1">
      <c r="A306" s="78" t="s">
        <v>101</v>
      </c>
      <c r="B306" s="82">
        <v>951</v>
      </c>
      <c r="C306" s="83" t="s">
        <v>13</v>
      </c>
      <c r="D306" s="83" t="s">
        <v>264</v>
      </c>
      <c r="E306" s="83" t="s">
        <v>96</v>
      </c>
      <c r="F306" s="83"/>
      <c r="G306" s="124">
        <v>0</v>
      </c>
      <c r="H306" s="31">
        <f aca="true" t="shared" si="43" ref="H306:X308">H307</f>
        <v>0</v>
      </c>
      <c r="I306" s="31">
        <f t="shared" si="43"/>
        <v>0</v>
      </c>
      <c r="J306" s="31">
        <f t="shared" si="43"/>
        <v>0</v>
      </c>
      <c r="K306" s="31">
        <f t="shared" si="43"/>
        <v>0</v>
      </c>
      <c r="L306" s="31">
        <f t="shared" si="43"/>
        <v>0</v>
      </c>
      <c r="M306" s="31">
        <f t="shared" si="43"/>
        <v>0</v>
      </c>
      <c r="N306" s="31">
        <f t="shared" si="43"/>
        <v>0</v>
      </c>
      <c r="O306" s="31">
        <f t="shared" si="43"/>
        <v>0</v>
      </c>
      <c r="P306" s="31">
        <f t="shared" si="43"/>
        <v>0</v>
      </c>
      <c r="Q306" s="31">
        <f t="shared" si="43"/>
        <v>0</v>
      </c>
      <c r="R306" s="31">
        <f t="shared" si="43"/>
        <v>0</v>
      </c>
      <c r="S306" s="31">
        <f t="shared" si="43"/>
        <v>0</v>
      </c>
      <c r="T306" s="31">
        <f t="shared" si="43"/>
        <v>0</v>
      </c>
      <c r="U306" s="31">
        <f t="shared" si="43"/>
        <v>0</v>
      </c>
      <c r="V306" s="31">
        <f t="shared" si="43"/>
        <v>0</v>
      </c>
      <c r="W306" s="31">
        <f t="shared" si="43"/>
        <v>0</v>
      </c>
      <c r="X306" s="59">
        <f t="shared" si="43"/>
        <v>1409.01825</v>
      </c>
      <c r="Y306" s="54">
        <f>X306/G300*100</f>
        <v>95.85158163265307</v>
      </c>
      <c r="Z306" s="124">
        <v>0</v>
      </c>
      <c r="AA306" s="147">
        <v>0</v>
      </c>
    </row>
    <row r="307" spans="1:27" ht="19.5" outlineLevel="6" thickBot="1">
      <c r="A307" s="95" t="s">
        <v>64</v>
      </c>
      <c r="B307" s="18">
        <v>951</v>
      </c>
      <c r="C307" s="14" t="s">
        <v>45</v>
      </c>
      <c r="D307" s="14" t="s">
        <v>260</v>
      </c>
      <c r="E307" s="14" t="s">
        <v>5</v>
      </c>
      <c r="F307" s="14"/>
      <c r="G307" s="122">
        <f>G308</f>
        <v>21763.4</v>
      </c>
      <c r="H307" s="32">
        <f t="shared" si="43"/>
        <v>0</v>
      </c>
      <c r="I307" s="32">
        <f t="shared" si="43"/>
        <v>0</v>
      </c>
      <c r="J307" s="32">
        <f t="shared" si="43"/>
        <v>0</v>
      </c>
      <c r="K307" s="32">
        <f t="shared" si="43"/>
        <v>0</v>
      </c>
      <c r="L307" s="32">
        <f t="shared" si="43"/>
        <v>0</v>
      </c>
      <c r="M307" s="32">
        <f t="shared" si="43"/>
        <v>0</v>
      </c>
      <c r="N307" s="32">
        <f t="shared" si="43"/>
        <v>0</v>
      </c>
      <c r="O307" s="32">
        <f t="shared" si="43"/>
        <v>0</v>
      </c>
      <c r="P307" s="32">
        <f t="shared" si="43"/>
        <v>0</v>
      </c>
      <c r="Q307" s="32">
        <f t="shared" si="43"/>
        <v>0</v>
      </c>
      <c r="R307" s="32">
        <f t="shared" si="43"/>
        <v>0</v>
      </c>
      <c r="S307" s="32">
        <f t="shared" si="43"/>
        <v>0</v>
      </c>
      <c r="T307" s="32">
        <f t="shared" si="43"/>
        <v>0</v>
      </c>
      <c r="U307" s="32">
        <f t="shared" si="43"/>
        <v>0</v>
      </c>
      <c r="V307" s="32">
        <f t="shared" si="43"/>
        <v>0</v>
      </c>
      <c r="W307" s="32">
        <f t="shared" si="43"/>
        <v>0</v>
      </c>
      <c r="X307" s="60">
        <f t="shared" si="43"/>
        <v>1409.01825</v>
      </c>
      <c r="Y307" s="54">
        <f>X307/G301*100</f>
        <v>95.85158163265307</v>
      </c>
      <c r="Z307" s="122">
        <f>Z308</f>
        <v>10420.678</v>
      </c>
      <c r="AA307" s="147">
        <f t="shared" si="39"/>
        <v>47.88166371063344</v>
      </c>
    </row>
    <row r="308" spans="1:27" ht="16.5" outlineLevel="6" thickBot="1">
      <c r="A308" s="8" t="s">
        <v>35</v>
      </c>
      <c r="B308" s="19">
        <v>951</v>
      </c>
      <c r="C308" s="9" t="s">
        <v>14</v>
      </c>
      <c r="D308" s="9" t="s">
        <v>260</v>
      </c>
      <c r="E308" s="9" t="s">
        <v>5</v>
      </c>
      <c r="F308" s="9"/>
      <c r="G308" s="123">
        <f>G309+G327+G331+G335</f>
        <v>21763.4</v>
      </c>
      <c r="H308" s="33">
        <f t="shared" si="43"/>
        <v>0</v>
      </c>
      <c r="I308" s="33">
        <f t="shared" si="43"/>
        <v>0</v>
      </c>
      <c r="J308" s="33">
        <f t="shared" si="43"/>
        <v>0</v>
      </c>
      <c r="K308" s="33">
        <f t="shared" si="43"/>
        <v>0</v>
      </c>
      <c r="L308" s="33">
        <f t="shared" si="43"/>
        <v>0</v>
      </c>
      <c r="M308" s="33">
        <f t="shared" si="43"/>
        <v>0</v>
      </c>
      <c r="N308" s="33">
        <f t="shared" si="43"/>
        <v>0</v>
      </c>
      <c r="O308" s="33">
        <f t="shared" si="43"/>
        <v>0</v>
      </c>
      <c r="P308" s="33">
        <f t="shared" si="43"/>
        <v>0</v>
      </c>
      <c r="Q308" s="33">
        <f t="shared" si="43"/>
        <v>0</v>
      </c>
      <c r="R308" s="33">
        <f t="shared" si="43"/>
        <v>0</v>
      </c>
      <c r="S308" s="33">
        <f t="shared" si="43"/>
        <v>0</v>
      </c>
      <c r="T308" s="33">
        <f t="shared" si="43"/>
        <v>0</v>
      </c>
      <c r="U308" s="33">
        <f t="shared" si="43"/>
        <v>0</v>
      </c>
      <c r="V308" s="33">
        <f t="shared" si="43"/>
        <v>0</v>
      </c>
      <c r="W308" s="33">
        <f t="shared" si="43"/>
        <v>0</v>
      </c>
      <c r="X308" s="61">
        <f t="shared" si="43"/>
        <v>1409.01825</v>
      </c>
      <c r="Y308" s="54">
        <f>X308/G302*100</f>
        <v>124.80232506643047</v>
      </c>
      <c r="Z308" s="123">
        <f>Z309+Z327+Z331+Z335</f>
        <v>10420.678</v>
      </c>
      <c r="AA308" s="147">
        <f t="shared" si="39"/>
        <v>47.88166371063344</v>
      </c>
    </row>
    <row r="309" spans="1:27" ht="19.5" outlineLevel="6" thickBot="1">
      <c r="A309" s="13" t="s">
        <v>161</v>
      </c>
      <c r="B309" s="19">
        <v>951</v>
      </c>
      <c r="C309" s="9" t="s">
        <v>14</v>
      </c>
      <c r="D309" s="9" t="s">
        <v>304</v>
      </c>
      <c r="E309" s="9" t="s">
        <v>5</v>
      </c>
      <c r="F309" s="9"/>
      <c r="G309" s="123">
        <f>G310+G316</f>
        <v>21611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0"/>
      <c r="X309" s="58">
        <v>1409.01825</v>
      </c>
      <c r="Y309" s="54" t="e">
        <f>X309/G303*100</f>
        <v>#DIV/0!</v>
      </c>
      <c r="Z309" s="123">
        <f>Z310+Z316</f>
        <v>10402.678</v>
      </c>
      <c r="AA309" s="147">
        <f t="shared" si="39"/>
        <v>48.13603257600296</v>
      </c>
    </row>
    <row r="310" spans="1:27" ht="19.5" outlineLevel="6" thickBot="1">
      <c r="A310" s="84" t="s">
        <v>121</v>
      </c>
      <c r="B310" s="80">
        <v>951</v>
      </c>
      <c r="C310" s="81" t="s">
        <v>14</v>
      </c>
      <c r="D310" s="81" t="s">
        <v>305</v>
      </c>
      <c r="E310" s="81" t="s">
        <v>5</v>
      </c>
      <c r="F310" s="81"/>
      <c r="G310" s="125">
        <f>G311</f>
        <v>300</v>
      </c>
      <c r="H310" s="167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9"/>
      <c r="Y310" s="170"/>
      <c r="Z310" s="125">
        <f>Z311</f>
        <v>0</v>
      </c>
      <c r="AA310" s="147">
        <f t="shared" si="39"/>
        <v>0</v>
      </c>
    </row>
    <row r="311" spans="1:27" ht="32.25" outlineLevel="6" thickBot="1">
      <c r="A311" s="70" t="s">
        <v>162</v>
      </c>
      <c r="B311" s="21">
        <v>951</v>
      </c>
      <c r="C311" s="6" t="s">
        <v>14</v>
      </c>
      <c r="D311" s="6" t="s">
        <v>306</v>
      </c>
      <c r="E311" s="6" t="s">
        <v>5</v>
      </c>
      <c r="F311" s="6"/>
      <c r="G311" s="127">
        <f>G312+G314</f>
        <v>300</v>
      </c>
      <c r="H311" s="167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9"/>
      <c r="Y311" s="170"/>
      <c r="Z311" s="127">
        <f>Z312+Z314</f>
        <v>0</v>
      </c>
      <c r="AA311" s="147">
        <f t="shared" si="39"/>
        <v>0</v>
      </c>
    </row>
    <row r="312" spans="1:27" ht="21.75" customHeight="1" outlineLevel="6" thickBot="1">
      <c r="A312" s="158" t="s">
        <v>100</v>
      </c>
      <c r="B312" s="159">
        <v>951</v>
      </c>
      <c r="C312" s="160" t="s">
        <v>14</v>
      </c>
      <c r="D312" s="160" t="s">
        <v>306</v>
      </c>
      <c r="E312" s="160" t="s">
        <v>95</v>
      </c>
      <c r="F312" s="160"/>
      <c r="G312" s="177">
        <f>G313</f>
        <v>50</v>
      </c>
      <c r="H312" s="178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80"/>
      <c r="Y312" s="181"/>
      <c r="Z312" s="177">
        <f>Z313</f>
        <v>0</v>
      </c>
      <c r="AA312" s="147">
        <f t="shared" si="39"/>
        <v>0</v>
      </c>
    </row>
    <row r="313" spans="1:27" ht="32.25" outlineLevel="6" thickBot="1">
      <c r="A313" s="78" t="s">
        <v>101</v>
      </c>
      <c r="B313" s="82">
        <v>951</v>
      </c>
      <c r="C313" s="83" t="s">
        <v>14</v>
      </c>
      <c r="D313" s="83" t="s">
        <v>306</v>
      </c>
      <c r="E313" s="83" t="s">
        <v>96</v>
      </c>
      <c r="F313" s="83"/>
      <c r="G313" s="124">
        <v>50</v>
      </c>
      <c r="H313" s="167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9"/>
      <c r="Y313" s="170"/>
      <c r="Z313" s="124">
        <v>0</v>
      </c>
      <c r="AA313" s="147">
        <f t="shared" si="39"/>
        <v>0</v>
      </c>
    </row>
    <row r="314" spans="1:27" ht="19.5" outlineLevel="6" thickBot="1">
      <c r="A314" s="158" t="s">
        <v>382</v>
      </c>
      <c r="B314" s="159">
        <v>951</v>
      </c>
      <c r="C314" s="160" t="s">
        <v>14</v>
      </c>
      <c r="D314" s="160" t="s">
        <v>306</v>
      </c>
      <c r="E314" s="160" t="s">
        <v>384</v>
      </c>
      <c r="F314" s="160"/>
      <c r="G314" s="171">
        <f>G315</f>
        <v>250</v>
      </c>
      <c r="H314" s="172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4"/>
      <c r="Y314" s="175"/>
      <c r="Z314" s="171">
        <f>Z315</f>
        <v>0</v>
      </c>
      <c r="AA314" s="147">
        <f t="shared" si="39"/>
        <v>0</v>
      </c>
    </row>
    <row r="315" spans="1:27" ht="36.75" customHeight="1" outlineLevel="6" thickBot="1">
      <c r="A315" s="78" t="s">
        <v>383</v>
      </c>
      <c r="B315" s="82">
        <v>951</v>
      </c>
      <c r="C315" s="83" t="s">
        <v>14</v>
      </c>
      <c r="D315" s="83" t="s">
        <v>306</v>
      </c>
      <c r="E315" s="83" t="s">
        <v>385</v>
      </c>
      <c r="F315" s="83"/>
      <c r="G315" s="176">
        <v>250</v>
      </c>
      <c r="H315" s="167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9"/>
      <c r="Y315" s="170"/>
      <c r="Z315" s="176">
        <v>0</v>
      </c>
      <c r="AA315" s="147">
        <f t="shared" si="39"/>
        <v>0</v>
      </c>
    </row>
    <row r="316" spans="1:27" ht="32.25" outlineLevel="6" thickBot="1">
      <c r="A316" s="100" t="s">
        <v>163</v>
      </c>
      <c r="B316" s="80">
        <v>951</v>
      </c>
      <c r="C316" s="81" t="s">
        <v>14</v>
      </c>
      <c r="D316" s="81" t="s">
        <v>307</v>
      </c>
      <c r="E316" s="81" t="s">
        <v>5</v>
      </c>
      <c r="F316" s="81"/>
      <c r="G316" s="125">
        <f>G317+G321+G324</f>
        <v>21311</v>
      </c>
      <c r="H316" s="167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9"/>
      <c r="Y316" s="170"/>
      <c r="Z316" s="125">
        <f>Z317+Z321+Z324</f>
        <v>10402.678</v>
      </c>
      <c r="AA316" s="147">
        <f t="shared" si="39"/>
        <v>48.81365491999437</v>
      </c>
    </row>
    <row r="317" spans="1:27" ht="32.25" outlineLevel="6" thickBot="1">
      <c r="A317" s="5" t="s">
        <v>164</v>
      </c>
      <c r="B317" s="21">
        <v>951</v>
      </c>
      <c r="C317" s="6" t="s">
        <v>14</v>
      </c>
      <c r="D317" s="6" t="s">
        <v>308</v>
      </c>
      <c r="E317" s="6" t="s">
        <v>5</v>
      </c>
      <c r="F317" s="6"/>
      <c r="G317" s="127">
        <f>G318</f>
        <v>12597.5</v>
      </c>
      <c r="H317" s="182">
        <f aca="true" t="shared" si="44" ref="H317:X317">H318</f>
        <v>0</v>
      </c>
      <c r="I317" s="182">
        <f t="shared" si="44"/>
        <v>0</v>
      </c>
      <c r="J317" s="182">
        <f t="shared" si="44"/>
        <v>0</v>
      </c>
      <c r="K317" s="182">
        <f t="shared" si="44"/>
        <v>0</v>
      </c>
      <c r="L317" s="182">
        <f t="shared" si="44"/>
        <v>0</v>
      </c>
      <c r="M317" s="182">
        <f t="shared" si="44"/>
        <v>0</v>
      </c>
      <c r="N317" s="182">
        <f t="shared" si="44"/>
        <v>0</v>
      </c>
      <c r="O317" s="182">
        <f t="shared" si="44"/>
        <v>0</v>
      </c>
      <c r="P317" s="182">
        <f t="shared" si="44"/>
        <v>0</v>
      </c>
      <c r="Q317" s="182">
        <f t="shared" si="44"/>
        <v>0</v>
      </c>
      <c r="R317" s="182">
        <f t="shared" si="44"/>
        <v>0</v>
      </c>
      <c r="S317" s="182">
        <f t="shared" si="44"/>
        <v>0</v>
      </c>
      <c r="T317" s="182">
        <f t="shared" si="44"/>
        <v>0</v>
      </c>
      <c r="U317" s="182">
        <f t="shared" si="44"/>
        <v>0</v>
      </c>
      <c r="V317" s="182">
        <f t="shared" si="44"/>
        <v>0</v>
      </c>
      <c r="W317" s="182">
        <f t="shared" si="44"/>
        <v>0</v>
      </c>
      <c r="X317" s="183">
        <f t="shared" si="44"/>
        <v>669.14176</v>
      </c>
      <c r="Y317" s="170">
        <f>X317/G309*100</f>
        <v>3.096301698209245</v>
      </c>
      <c r="Z317" s="127">
        <f>Z318</f>
        <v>6466.151</v>
      </c>
      <c r="AA317" s="147">
        <f t="shared" si="39"/>
        <v>51.3288430244096</v>
      </c>
    </row>
    <row r="318" spans="1:27" ht="16.5" outlineLevel="6" thickBot="1">
      <c r="A318" s="158" t="s">
        <v>120</v>
      </c>
      <c r="B318" s="159">
        <v>951</v>
      </c>
      <c r="C318" s="160" t="s">
        <v>14</v>
      </c>
      <c r="D318" s="160" t="s">
        <v>308</v>
      </c>
      <c r="E318" s="160" t="s">
        <v>119</v>
      </c>
      <c r="F318" s="160"/>
      <c r="G318" s="166">
        <f>G319+G320</f>
        <v>12597.5</v>
      </c>
      <c r="H318" s="166">
        <f aca="true" t="shared" si="45" ref="H318:X318">H333</f>
        <v>0</v>
      </c>
      <c r="I318" s="166">
        <f t="shared" si="45"/>
        <v>0</v>
      </c>
      <c r="J318" s="166">
        <f t="shared" si="45"/>
        <v>0</v>
      </c>
      <c r="K318" s="166">
        <f t="shared" si="45"/>
        <v>0</v>
      </c>
      <c r="L318" s="166">
        <f t="shared" si="45"/>
        <v>0</v>
      </c>
      <c r="M318" s="166">
        <f t="shared" si="45"/>
        <v>0</v>
      </c>
      <c r="N318" s="166">
        <f t="shared" si="45"/>
        <v>0</v>
      </c>
      <c r="O318" s="166">
        <f t="shared" si="45"/>
        <v>0</v>
      </c>
      <c r="P318" s="166">
        <f t="shared" si="45"/>
        <v>0</v>
      </c>
      <c r="Q318" s="166">
        <f t="shared" si="45"/>
        <v>0</v>
      </c>
      <c r="R318" s="166">
        <f t="shared" si="45"/>
        <v>0</v>
      </c>
      <c r="S318" s="166">
        <f t="shared" si="45"/>
        <v>0</v>
      </c>
      <c r="T318" s="166">
        <f t="shared" si="45"/>
        <v>0</v>
      </c>
      <c r="U318" s="166">
        <f t="shared" si="45"/>
        <v>0</v>
      </c>
      <c r="V318" s="166">
        <f t="shared" si="45"/>
        <v>0</v>
      </c>
      <c r="W318" s="166">
        <f t="shared" si="45"/>
        <v>0</v>
      </c>
      <c r="X318" s="184">
        <f t="shared" si="45"/>
        <v>669.14176</v>
      </c>
      <c r="Y318" s="175">
        <f>X318/G310*100</f>
        <v>223.04725333333332</v>
      </c>
      <c r="Z318" s="166">
        <f>Z319+Z320</f>
        <v>6466.151</v>
      </c>
      <c r="AA318" s="147">
        <f t="shared" si="39"/>
        <v>51.3288430244096</v>
      </c>
    </row>
    <row r="319" spans="1:27" ht="48" outlineLevel="6" thickBot="1">
      <c r="A319" s="88" t="s">
        <v>206</v>
      </c>
      <c r="B319" s="82">
        <v>951</v>
      </c>
      <c r="C319" s="83" t="s">
        <v>14</v>
      </c>
      <c r="D319" s="83" t="s">
        <v>308</v>
      </c>
      <c r="E319" s="83" t="s">
        <v>89</v>
      </c>
      <c r="F319" s="83"/>
      <c r="G319" s="124">
        <v>12597.5</v>
      </c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85"/>
      <c r="Y319" s="170"/>
      <c r="Z319" s="124">
        <v>6466.151</v>
      </c>
      <c r="AA319" s="147">
        <f t="shared" si="39"/>
        <v>51.3288430244096</v>
      </c>
    </row>
    <row r="320" spans="1:27" ht="16.5" outlineLevel="6" thickBot="1">
      <c r="A320" s="86" t="s">
        <v>87</v>
      </c>
      <c r="B320" s="82">
        <v>951</v>
      </c>
      <c r="C320" s="83" t="s">
        <v>14</v>
      </c>
      <c r="D320" s="83" t="s">
        <v>317</v>
      </c>
      <c r="E320" s="83" t="s">
        <v>88</v>
      </c>
      <c r="F320" s="83"/>
      <c r="G320" s="124">
        <v>0</v>
      </c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85"/>
      <c r="Y320" s="170"/>
      <c r="Z320" s="124">
        <v>0</v>
      </c>
      <c r="AA320" s="147">
        <v>0</v>
      </c>
    </row>
    <row r="321" spans="1:27" ht="32.25" outlineLevel="6" thickBot="1">
      <c r="A321" s="5" t="s">
        <v>165</v>
      </c>
      <c r="B321" s="21">
        <v>951</v>
      </c>
      <c r="C321" s="6" t="s">
        <v>14</v>
      </c>
      <c r="D321" s="6" t="s">
        <v>309</v>
      </c>
      <c r="E321" s="6" t="s">
        <v>5</v>
      </c>
      <c r="F321" s="6"/>
      <c r="G321" s="127">
        <f>G322</f>
        <v>8713.5</v>
      </c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85"/>
      <c r="Y321" s="170"/>
      <c r="Z321" s="127">
        <f>Z322</f>
        <v>3936.527</v>
      </c>
      <c r="AA321" s="147">
        <f t="shared" si="39"/>
        <v>45.177334021920004</v>
      </c>
    </row>
    <row r="322" spans="1:27" ht="19.5" customHeight="1" outlineLevel="6" thickBot="1">
      <c r="A322" s="158" t="s">
        <v>120</v>
      </c>
      <c r="B322" s="159">
        <v>951</v>
      </c>
      <c r="C322" s="160" t="s">
        <v>14</v>
      </c>
      <c r="D322" s="160" t="s">
        <v>309</v>
      </c>
      <c r="E322" s="160" t="s">
        <v>119</v>
      </c>
      <c r="F322" s="160"/>
      <c r="G322" s="166">
        <f>G323</f>
        <v>8713.5</v>
      </c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84"/>
      <c r="Y322" s="175"/>
      <c r="Z322" s="166">
        <f>Z323</f>
        <v>3936.527</v>
      </c>
      <c r="AA322" s="147">
        <f t="shared" si="39"/>
        <v>45.177334021920004</v>
      </c>
    </row>
    <row r="323" spans="1:27" ht="48" outlineLevel="6" thickBot="1">
      <c r="A323" s="88" t="s">
        <v>206</v>
      </c>
      <c r="B323" s="82">
        <v>951</v>
      </c>
      <c r="C323" s="83" t="s">
        <v>14</v>
      </c>
      <c r="D323" s="83" t="s">
        <v>309</v>
      </c>
      <c r="E323" s="83" t="s">
        <v>89</v>
      </c>
      <c r="F323" s="83"/>
      <c r="G323" s="124">
        <v>8713.5</v>
      </c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85"/>
      <c r="Y323" s="170"/>
      <c r="Z323" s="124">
        <v>3936.527</v>
      </c>
      <c r="AA323" s="147">
        <f t="shared" si="39"/>
        <v>45.177334021920004</v>
      </c>
    </row>
    <row r="324" spans="1:27" ht="19.5" customHeight="1" outlineLevel="6" thickBot="1">
      <c r="A324" s="70" t="s">
        <v>249</v>
      </c>
      <c r="B324" s="21">
        <v>951</v>
      </c>
      <c r="C324" s="6" t="s">
        <v>14</v>
      </c>
      <c r="D324" s="6" t="s">
        <v>310</v>
      </c>
      <c r="E324" s="6" t="s">
        <v>5</v>
      </c>
      <c r="F324" s="6"/>
      <c r="G324" s="127">
        <f>G325</f>
        <v>0</v>
      </c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85"/>
      <c r="Y324" s="170"/>
      <c r="Z324" s="127">
        <f>Z325</f>
        <v>0</v>
      </c>
      <c r="AA324" s="147">
        <v>0</v>
      </c>
    </row>
    <row r="325" spans="1:27" ht="16.5" outlineLevel="6" thickBot="1">
      <c r="A325" s="158" t="s">
        <v>120</v>
      </c>
      <c r="B325" s="159">
        <v>951</v>
      </c>
      <c r="C325" s="160" t="s">
        <v>14</v>
      </c>
      <c r="D325" s="160" t="s">
        <v>310</v>
      </c>
      <c r="E325" s="160" t="s">
        <v>119</v>
      </c>
      <c r="F325" s="160"/>
      <c r="G325" s="166">
        <f>G326</f>
        <v>0</v>
      </c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84"/>
      <c r="Y325" s="175"/>
      <c r="Z325" s="166">
        <f>Z326</f>
        <v>0</v>
      </c>
      <c r="AA325" s="147">
        <v>0</v>
      </c>
    </row>
    <row r="326" spans="1:27" ht="48" outlineLevel="6" thickBot="1">
      <c r="A326" s="88" t="s">
        <v>206</v>
      </c>
      <c r="B326" s="82">
        <v>951</v>
      </c>
      <c r="C326" s="83" t="s">
        <v>14</v>
      </c>
      <c r="D326" s="83" t="s">
        <v>310</v>
      </c>
      <c r="E326" s="83" t="s">
        <v>89</v>
      </c>
      <c r="F326" s="83"/>
      <c r="G326" s="124">
        <v>0</v>
      </c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85"/>
      <c r="Y326" s="170"/>
      <c r="Z326" s="124">
        <v>0</v>
      </c>
      <c r="AA326" s="147">
        <v>0</v>
      </c>
    </row>
    <row r="327" spans="1:27" ht="16.5" outlineLevel="6" thickBot="1">
      <c r="A327" s="8" t="s">
        <v>232</v>
      </c>
      <c r="B327" s="19">
        <v>951</v>
      </c>
      <c r="C327" s="9" t="s">
        <v>14</v>
      </c>
      <c r="D327" s="9" t="s">
        <v>311</v>
      </c>
      <c r="E327" s="9" t="s">
        <v>5</v>
      </c>
      <c r="F327" s="9"/>
      <c r="G327" s="123">
        <f>G328</f>
        <v>80</v>
      </c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85"/>
      <c r="Y327" s="170"/>
      <c r="Z327" s="123">
        <f>Z328</f>
        <v>0</v>
      </c>
      <c r="AA327" s="147">
        <f t="shared" si="39"/>
        <v>0</v>
      </c>
    </row>
    <row r="328" spans="1:27" ht="48" outlineLevel="6" thickBot="1">
      <c r="A328" s="70" t="s">
        <v>166</v>
      </c>
      <c r="B328" s="21">
        <v>951</v>
      </c>
      <c r="C328" s="6" t="s">
        <v>14</v>
      </c>
      <c r="D328" s="6" t="s">
        <v>312</v>
      </c>
      <c r="E328" s="6" t="s">
        <v>5</v>
      </c>
      <c r="F328" s="6"/>
      <c r="G328" s="127">
        <f>G329</f>
        <v>80</v>
      </c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85"/>
      <c r="Y328" s="170"/>
      <c r="Z328" s="127">
        <f>Z329</f>
        <v>0</v>
      </c>
      <c r="AA328" s="147">
        <f t="shared" si="39"/>
        <v>0</v>
      </c>
    </row>
    <row r="329" spans="1:27" ht="18.75" customHeight="1" outlineLevel="6" thickBot="1">
      <c r="A329" s="158" t="s">
        <v>100</v>
      </c>
      <c r="B329" s="159">
        <v>951</v>
      </c>
      <c r="C329" s="160" t="s">
        <v>14</v>
      </c>
      <c r="D329" s="160" t="s">
        <v>312</v>
      </c>
      <c r="E329" s="160" t="s">
        <v>95</v>
      </c>
      <c r="F329" s="160"/>
      <c r="G329" s="166">
        <f>G330</f>
        <v>80</v>
      </c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84"/>
      <c r="Y329" s="175"/>
      <c r="Z329" s="166">
        <f>Z330</f>
        <v>0</v>
      </c>
      <c r="AA329" s="147">
        <f t="shared" si="39"/>
        <v>0</v>
      </c>
    </row>
    <row r="330" spans="1:27" ht="32.25" outlineLevel="6" thickBot="1">
      <c r="A330" s="78" t="s">
        <v>101</v>
      </c>
      <c r="B330" s="82">
        <v>951</v>
      </c>
      <c r="C330" s="83" t="s">
        <v>14</v>
      </c>
      <c r="D330" s="83" t="s">
        <v>312</v>
      </c>
      <c r="E330" s="83" t="s">
        <v>96</v>
      </c>
      <c r="F330" s="83"/>
      <c r="G330" s="124">
        <v>80</v>
      </c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85"/>
      <c r="Y330" s="170"/>
      <c r="Z330" s="124">
        <v>0</v>
      </c>
      <c r="AA330" s="147">
        <f aca="true" t="shared" si="46" ref="AA330:AA393">Z330/G330*100</f>
        <v>0</v>
      </c>
    </row>
    <row r="331" spans="1:27" ht="16.5" outlineLevel="6" thickBot="1">
      <c r="A331" s="8" t="s">
        <v>233</v>
      </c>
      <c r="B331" s="19">
        <v>951</v>
      </c>
      <c r="C331" s="9" t="s">
        <v>14</v>
      </c>
      <c r="D331" s="9" t="s">
        <v>313</v>
      </c>
      <c r="E331" s="9" t="s">
        <v>5</v>
      </c>
      <c r="F331" s="9"/>
      <c r="G331" s="123">
        <f>G332</f>
        <v>42.4</v>
      </c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85"/>
      <c r="Y331" s="170"/>
      <c r="Z331" s="123">
        <f>Z332</f>
        <v>8</v>
      </c>
      <c r="AA331" s="147">
        <f t="shared" si="46"/>
        <v>18.867924528301888</v>
      </c>
    </row>
    <row r="332" spans="1:27" ht="32.25" outlineLevel="6" thickBot="1">
      <c r="A332" s="70" t="s">
        <v>167</v>
      </c>
      <c r="B332" s="21">
        <v>951</v>
      </c>
      <c r="C332" s="6" t="s">
        <v>14</v>
      </c>
      <c r="D332" s="6" t="s">
        <v>314</v>
      </c>
      <c r="E332" s="6" t="s">
        <v>5</v>
      </c>
      <c r="F332" s="6"/>
      <c r="G332" s="127">
        <f>G333</f>
        <v>42.4</v>
      </c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85"/>
      <c r="Y332" s="170"/>
      <c r="Z332" s="127">
        <f>Z333</f>
        <v>8</v>
      </c>
      <c r="AA332" s="147">
        <f t="shared" si="46"/>
        <v>18.867924528301888</v>
      </c>
    </row>
    <row r="333" spans="1:27" ht="32.25" outlineLevel="6" thickBot="1">
      <c r="A333" s="158" t="s">
        <v>100</v>
      </c>
      <c r="B333" s="159">
        <v>951</v>
      </c>
      <c r="C333" s="160" t="s">
        <v>14</v>
      </c>
      <c r="D333" s="160" t="s">
        <v>314</v>
      </c>
      <c r="E333" s="160" t="s">
        <v>95</v>
      </c>
      <c r="F333" s="160"/>
      <c r="G333" s="166">
        <f>G334</f>
        <v>42.4</v>
      </c>
      <c r="H333" s="189">
        <f aca="true" t="shared" si="47" ref="H333:X333">H334</f>
        <v>0</v>
      </c>
      <c r="I333" s="189">
        <f t="shared" si="47"/>
        <v>0</v>
      </c>
      <c r="J333" s="189">
        <f t="shared" si="47"/>
        <v>0</v>
      </c>
      <c r="K333" s="189">
        <f t="shared" si="47"/>
        <v>0</v>
      </c>
      <c r="L333" s="189">
        <f t="shared" si="47"/>
        <v>0</v>
      </c>
      <c r="M333" s="189">
        <f t="shared" si="47"/>
        <v>0</v>
      </c>
      <c r="N333" s="189">
        <f t="shared" si="47"/>
        <v>0</v>
      </c>
      <c r="O333" s="189">
        <f t="shared" si="47"/>
        <v>0</v>
      </c>
      <c r="P333" s="189">
        <f t="shared" si="47"/>
        <v>0</v>
      </c>
      <c r="Q333" s="189">
        <f t="shared" si="47"/>
        <v>0</v>
      </c>
      <c r="R333" s="189">
        <f t="shared" si="47"/>
        <v>0</v>
      </c>
      <c r="S333" s="189">
        <f t="shared" si="47"/>
        <v>0</v>
      </c>
      <c r="T333" s="189">
        <f t="shared" si="47"/>
        <v>0</v>
      </c>
      <c r="U333" s="189">
        <f t="shared" si="47"/>
        <v>0</v>
      </c>
      <c r="V333" s="189">
        <f t="shared" si="47"/>
        <v>0</v>
      </c>
      <c r="W333" s="189">
        <f t="shared" si="47"/>
        <v>0</v>
      </c>
      <c r="X333" s="190">
        <f t="shared" si="47"/>
        <v>669.14176</v>
      </c>
      <c r="Y333" s="175">
        <f>X333/G327*100</f>
        <v>836.4272</v>
      </c>
      <c r="Z333" s="166">
        <f>Z334</f>
        <v>8</v>
      </c>
      <c r="AA333" s="147">
        <f t="shared" si="46"/>
        <v>18.867924528301888</v>
      </c>
    </row>
    <row r="334" spans="1:27" ht="32.25" outlineLevel="6" thickBot="1">
      <c r="A334" s="78" t="s">
        <v>101</v>
      </c>
      <c r="B334" s="82">
        <v>951</v>
      </c>
      <c r="C334" s="83" t="s">
        <v>14</v>
      </c>
      <c r="D334" s="83" t="s">
        <v>314</v>
      </c>
      <c r="E334" s="83" t="s">
        <v>96</v>
      </c>
      <c r="F334" s="83"/>
      <c r="G334" s="124">
        <v>42.4</v>
      </c>
      <c r="H334" s="187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68"/>
      <c r="X334" s="188">
        <v>669.14176</v>
      </c>
      <c r="Y334" s="170">
        <f>X334/G328*100</f>
        <v>836.4272</v>
      </c>
      <c r="Z334" s="124">
        <v>8</v>
      </c>
      <c r="AA334" s="147">
        <f t="shared" si="46"/>
        <v>18.867924528301888</v>
      </c>
    </row>
    <row r="335" spans="1:27" ht="19.5" outlineLevel="6" thickBot="1">
      <c r="A335" s="8" t="s">
        <v>234</v>
      </c>
      <c r="B335" s="19">
        <v>951</v>
      </c>
      <c r="C335" s="9" t="s">
        <v>14</v>
      </c>
      <c r="D335" s="9" t="s">
        <v>315</v>
      </c>
      <c r="E335" s="9" t="s">
        <v>5</v>
      </c>
      <c r="F335" s="9"/>
      <c r="G335" s="123">
        <f>G336</f>
        <v>30</v>
      </c>
      <c r="H335" s="167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9"/>
      <c r="Y335" s="170"/>
      <c r="Z335" s="123">
        <f>Z336</f>
        <v>10</v>
      </c>
      <c r="AA335" s="147">
        <f t="shared" si="46"/>
        <v>33.33333333333333</v>
      </c>
    </row>
    <row r="336" spans="1:27" ht="32.25" outlineLevel="6" thickBot="1">
      <c r="A336" s="70" t="s">
        <v>168</v>
      </c>
      <c r="B336" s="21">
        <v>951</v>
      </c>
      <c r="C336" s="6" t="s">
        <v>14</v>
      </c>
      <c r="D336" s="6" t="s">
        <v>316</v>
      </c>
      <c r="E336" s="6" t="s">
        <v>5</v>
      </c>
      <c r="F336" s="6"/>
      <c r="G336" s="127">
        <f>G337</f>
        <v>30</v>
      </c>
      <c r="H336" s="167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9"/>
      <c r="Y336" s="170"/>
      <c r="Z336" s="127">
        <f>Z337</f>
        <v>10</v>
      </c>
      <c r="AA336" s="147">
        <f t="shared" si="46"/>
        <v>33.33333333333333</v>
      </c>
    </row>
    <row r="337" spans="1:27" ht="18.75" customHeight="1" outlineLevel="6" thickBot="1">
      <c r="A337" s="158" t="s">
        <v>100</v>
      </c>
      <c r="B337" s="159">
        <v>951</v>
      </c>
      <c r="C337" s="160" t="s">
        <v>14</v>
      </c>
      <c r="D337" s="160" t="s">
        <v>316</v>
      </c>
      <c r="E337" s="160" t="s">
        <v>95</v>
      </c>
      <c r="F337" s="160"/>
      <c r="G337" s="166">
        <f>G338</f>
        <v>30</v>
      </c>
      <c r="H337" s="172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4"/>
      <c r="Y337" s="175"/>
      <c r="Z337" s="166">
        <f>Z338</f>
        <v>10</v>
      </c>
      <c r="AA337" s="147">
        <f t="shared" si="46"/>
        <v>33.33333333333333</v>
      </c>
    </row>
    <row r="338" spans="1:27" ht="32.25" outlineLevel="6" thickBot="1">
      <c r="A338" s="78" t="s">
        <v>101</v>
      </c>
      <c r="B338" s="82">
        <v>951</v>
      </c>
      <c r="C338" s="83" t="s">
        <v>14</v>
      </c>
      <c r="D338" s="83" t="s">
        <v>316</v>
      </c>
      <c r="E338" s="83" t="s">
        <v>96</v>
      </c>
      <c r="F338" s="83"/>
      <c r="G338" s="124">
        <v>30</v>
      </c>
      <c r="H338" s="167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9"/>
      <c r="Y338" s="170"/>
      <c r="Z338" s="124">
        <v>10</v>
      </c>
      <c r="AA338" s="147">
        <f t="shared" si="46"/>
        <v>33.33333333333333</v>
      </c>
    </row>
    <row r="339" spans="1:27" ht="19.5" outlineLevel="6" thickBot="1">
      <c r="A339" s="95" t="s">
        <v>44</v>
      </c>
      <c r="B339" s="18">
        <v>951</v>
      </c>
      <c r="C339" s="14" t="s">
        <v>43</v>
      </c>
      <c r="D339" s="14" t="s">
        <v>260</v>
      </c>
      <c r="E339" s="14" t="s">
        <v>5</v>
      </c>
      <c r="F339" s="14"/>
      <c r="G339" s="122">
        <f>G340+G346+G355</f>
        <v>3537.5421</v>
      </c>
      <c r="H339" s="167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9"/>
      <c r="Y339" s="170"/>
      <c r="Z339" s="122">
        <f>Z340+Z346+Z355</f>
        <v>2167.375</v>
      </c>
      <c r="AA339" s="147">
        <f t="shared" si="46"/>
        <v>61.267822084718084</v>
      </c>
    </row>
    <row r="340" spans="1:27" ht="19.5" outlineLevel="6" thickBot="1">
      <c r="A340" s="107" t="s">
        <v>36</v>
      </c>
      <c r="B340" s="18">
        <v>951</v>
      </c>
      <c r="C340" s="37" t="s">
        <v>15</v>
      </c>
      <c r="D340" s="37" t="s">
        <v>260</v>
      </c>
      <c r="E340" s="37" t="s">
        <v>5</v>
      </c>
      <c r="F340" s="37"/>
      <c r="G340" s="135">
        <f>G341</f>
        <v>720</v>
      </c>
      <c r="H340" s="167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9"/>
      <c r="Y340" s="170"/>
      <c r="Z340" s="135">
        <f>Z341</f>
        <v>309.014</v>
      </c>
      <c r="AA340" s="147">
        <f t="shared" si="46"/>
        <v>42.91861111111111</v>
      </c>
    </row>
    <row r="341" spans="1:27" ht="32.25" outlineLevel="6" thickBot="1">
      <c r="A341" s="98" t="s">
        <v>135</v>
      </c>
      <c r="B341" s="19">
        <v>951</v>
      </c>
      <c r="C341" s="9" t="s">
        <v>15</v>
      </c>
      <c r="D341" s="9" t="s">
        <v>261</v>
      </c>
      <c r="E341" s="9" t="s">
        <v>5</v>
      </c>
      <c r="F341" s="9"/>
      <c r="G341" s="123">
        <f>G342</f>
        <v>720</v>
      </c>
      <c r="H341" s="167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9"/>
      <c r="Y341" s="170"/>
      <c r="Z341" s="123">
        <f>Z342</f>
        <v>309.014</v>
      </c>
      <c r="AA341" s="147">
        <f t="shared" si="46"/>
        <v>42.91861111111111</v>
      </c>
    </row>
    <row r="342" spans="1:27" ht="35.25" customHeight="1" outlineLevel="6" thickBot="1">
      <c r="A342" s="98" t="s">
        <v>136</v>
      </c>
      <c r="B342" s="19">
        <v>951</v>
      </c>
      <c r="C342" s="9" t="s">
        <v>15</v>
      </c>
      <c r="D342" s="9" t="s">
        <v>262</v>
      </c>
      <c r="E342" s="9" t="s">
        <v>5</v>
      </c>
      <c r="F342" s="9"/>
      <c r="G342" s="123">
        <f>G343</f>
        <v>720</v>
      </c>
      <c r="H342" s="167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9"/>
      <c r="Y342" s="170"/>
      <c r="Z342" s="123">
        <f>Z343</f>
        <v>309.014</v>
      </c>
      <c r="AA342" s="147">
        <f t="shared" si="46"/>
        <v>42.91861111111111</v>
      </c>
    </row>
    <row r="343" spans="1:27" ht="32.25" outlineLevel="6" thickBot="1">
      <c r="A343" s="84" t="s">
        <v>169</v>
      </c>
      <c r="B343" s="80">
        <v>951</v>
      </c>
      <c r="C343" s="81" t="s">
        <v>15</v>
      </c>
      <c r="D343" s="81" t="s">
        <v>318</v>
      </c>
      <c r="E343" s="81" t="s">
        <v>5</v>
      </c>
      <c r="F343" s="81"/>
      <c r="G343" s="125">
        <f>G344</f>
        <v>720</v>
      </c>
      <c r="H343" s="167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9"/>
      <c r="Y343" s="170"/>
      <c r="Z343" s="125">
        <f>Z344</f>
        <v>309.014</v>
      </c>
      <c r="AA343" s="147">
        <f t="shared" si="46"/>
        <v>42.91861111111111</v>
      </c>
    </row>
    <row r="344" spans="1:27" ht="18" customHeight="1" outlineLevel="6" thickBot="1">
      <c r="A344" s="5" t="s">
        <v>124</v>
      </c>
      <c r="B344" s="21">
        <v>951</v>
      </c>
      <c r="C344" s="6" t="s">
        <v>15</v>
      </c>
      <c r="D344" s="6" t="s">
        <v>318</v>
      </c>
      <c r="E344" s="6" t="s">
        <v>122</v>
      </c>
      <c r="F344" s="6"/>
      <c r="G344" s="127">
        <f>G345</f>
        <v>720</v>
      </c>
      <c r="H344" s="167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9"/>
      <c r="Y344" s="170"/>
      <c r="Z344" s="127">
        <f>Z345</f>
        <v>309.014</v>
      </c>
      <c r="AA344" s="147">
        <f t="shared" si="46"/>
        <v>42.91861111111111</v>
      </c>
    </row>
    <row r="345" spans="1:27" ht="32.25" outlineLevel="6" thickBot="1">
      <c r="A345" s="78" t="s">
        <v>125</v>
      </c>
      <c r="B345" s="82">
        <v>951</v>
      </c>
      <c r="C345" s="83" t="s">
        <v>15</v>
      </c>
      <c r="D345" s="83" t="s">
        <v>318</v>
      </c>
      <c r="E345" s="83" t="s">
        <v>123</v>
      </c>
      <c r="F345" s="83"/>
      <c r="G345" s="124">
        <v>720</v>
      </c>
      <c r="H345" s="167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9"/>
      <c r="Y345" s="170"/>
      <c r="Z345" s="124">
        <v>309.014</v>
      </c>
      <c r="AA345" s="147">
        <f t="shared" si="46"/>
        <v>42.91861111111111</v>
      </c>
    </row>
    <row r="346" spans="1:27" ht="19.5" outlineLevel="6" thickBot="1">
      <c r="A346" s="107" t="s">
        <v>37</v>
      </c>
      <c r="B346" s="18">
        <v>951</v>
      </c>
      <c r="C346" s="37" t="s">
        <v>16</v>
      </c>
      <c r="D346" s="37" t="s">
        <v>260</v>
      </c>
      <c r="E346" s="37" t="s">
        <v>5</v>
      </c>
      <c r="F346" s="37"/>
      <c r="G346" s="135">
        <f>G347</f>
        <v>2787.5421</v>
      </c>
      <c r="H346" s="167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9"/>
      <c r="Y346" s="170"/>
      <c r="Z346" s="135">
        <f>Z347</f>
        <v>1858.361</v>
      </c>
      <c r="AA346" s="147">
        <f t="shared" si="46"/>
        <v>66.6666523171076</v>
      </c>
    </row>
    <row r="347" spans="1:27" ht="19.5" outlineLevel="6" thickBot="1">
      <c r="A347" s="13" t="s">
        <v>145</v>
      </c>
      <c r="B347" s="19">
        <v>951</v>
      </c>
      <c r="C347" s="9" t="s">
        <v>16</v>
      </c>
      <c r="D347" s="9" t="s">
        <v>260</v>
      </c>
      <c r="E347" s="9" t="s">
        <v>5</v>
      </c>
      <c r="F347" s="9"/>
      <c r="G347" s="123">
        <f>G348</f>
        <v>2787.5421</v>
      </c>
      <c r="H347" s="167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9"/>
      <c r="Y347" s="170"/>
      <c r="Z347" s="123">
        <f>Z348</f>
        <v>1858.361</v>
      </c>
      <c r="AA347" s="147">
        <f t="shared" si="46"/>
        <v>66.6666523171076</v>
      </c>
    </row>
    <row r="348" spans="1:27" ht="19.5" outlineLevel="6" thickBot="1">
      <c r="A348" s="8" t="s">
        <v>235</v>
      </c>
      <c r="B348" s="19">
        <v>951</v>
      </c>
      <c r="C348" s="9" t="s">
        <v>16</v>
      </c>
      <c r="D348" s="9" t="s">
        <v>319</v>
      </c>
      <c r="E348" s="9" t="s">
        <v>5</v>
      </c>
      <c r="F348" s="9"/>
      <c r="G348" s="123">
        <f>G349+G352</f>
        <v>2787.5421</v>
      </c>
      <c r="H348" s="182" t="e">
        <f aca="true" t="shared" si="48" ref="H348:X348">H349+H353</f>
        <v>#REF!</v>
      </c>
      <c r="I348" s="182" t="e">
        <f t="shared" si="48"/>
        <v>#REF!</v>
      </c>
      <c r="J348" s="182" t="e">
        <f t="shared" si="48"/>
        <v>#REF!</v>
      </c>
      <c r="K348" s="182" t="e">
        <f t="shared" si="48"/>
        <v>#REF!</v>
      </c>
      <c r="L348" s="182" t="e">
        <f t="shared" si="48"/>
        <v>#REF!</v>
      </c>
      <c r="M348" s="182" t="e">
        <f t="shared" si="48"/>
        <v>#REF!</v>
      </c>
      <c r="N348" s="182" t="e">
        <f t="shared" si="48"/>
        <v>#REF!</v>
      </c>
      <c r="O348" s="182" t="e">
        <f t="shared" si="48"/>
        <v>#REF!</v>
      </c>
      <c r="P348" s="182" t="e">
        <f t="shared" si="48"/>
        <v>#REF!</v>
      </c>
      <c r="Q348" s="182" t="e">
        <f t="shared" si="48"/>
        <v>#REF!</v>
      </c>
      <c r="R348" s="182" t="e">
        <f t="shared" si="48"/>
        <v>#REF!</v>
      </c>
      <c r="S348" s="182" t="e">
        <f t="shared" si="48"/>
        <v>#REF!</v>
      </c>
      <c r="T348" s="182" t="e">
        <f t="shared" si="48"/>
        <v>#REF!</v>
      </c>
      <c r="U348" s="182" t="e">
        <f t="shared" si="48"/>
        <v>#REF!</v>
      </c>
      <c r="V348" s="182" t="e">
        <f t="shared" si="48"/>
        <v>#REF!</v>
      </c>
      <c r="W348" s="182" t="e">
        <f t="shared" si="48"/>
        <v>#REF!</v>
      </c>
      <c r="X348" s="183" t="e">
        <f t="shared" si="48"/>
        <v>#REF!</v>
      </c>
      <c r="Y348" s="170" t="e">
        <f>X348/G341*100</f>
        <v>#REF!</v>
      </c>
      <c r="Z348" s="123">
        <f>Z349+Z352</f>
        <v>1858.361</v>
      </c>
      <c r="AA348" s="147">
        <f t="shared" si="46"/>
        <v>66.6666523171076</v>
      </c>
    </row>
    <row r="349" spans="1:27" ht="48" outlineLevel="6" thickBot="1">
      <c r="A349" s="100" t="s">
        <v>417</v>
      </c>
      <c r="B349" s="80">
        <v>951</v>
      </c>
      <c r="C349" s="81" t="s">
        <v>16</v>
      </c>
      <c r="D349" s="81" t="s">
        <v>415</v>
      </c>
      <c r="E349" s="81" t="s">
        <v>5</v>
      </c>
      <c r="F349" s="81"/>
      <c r="G349" s="125">
        <f>G350</f>
        <v>2787.5421</v>
      </c>
      <c r="H349" s="191" t="e">
        <f aca="true" t="shared" si="49" ref="H349:X350">H350</f>
        <v>#REF!</v>
      </c>
      <c r="I349" s="191" t="e">
        <f t="shared" si="49"/>
        <v>#REF!</v>
      </c>
      <c r="J349" s="191" t="e">
        <f t="shared" si="49"/>
        <v>#REF!</v>
      </c>
      <c r="K349" s="191" t="e">
        <f t="shared" si="49"/>
        <v>#REF!</v>
      </c>
      <c r="L349" s="191" t="e">
        <f t="shared" si="49"/>
        <v>#REF!</v>
      </c>
      <c r="M349" s="191" t="e">
        <f t="shared" si="49"/>
        <v>#REF!</v>
      </c>
      <c r="N349" s="191" t="e">
        <f t="shared" si="49"/>
        <v>#REF!</v>
      </c>
      <c r="O349" s="191" t="e">
        <f t="shared" si="49"/>
        <v>#REF!</v>
      </c>
      <c r="P349" s="191" t="e">
        <f t="shared" si="49"/>
        <v>#REF!</v>
      </c>
      <c r="Q349" s="191" t="e">
        <f t="shared" si="49"/>
        <v>#REF!</v>
      </c>
      <c r="R349" s="191" t="e">
        <f t="shared" si="49"/>
        <v>#REF!</v>
      </c>
      <c r="S349" s="191" t="e">
        <f t="shared" si="49"/>
        <v>#REF!</v>
      </c>
      <c r="T349" s="191" t="e">
        <f t="shared" si="49"/>
        <v>#REF!</v>
      </c>
      <c r="U349" s="191" t="e">
        <f t="shared" si="49"/>
        <v>#REF!</v>
      </c>
      <c r="V349" s="191" t="e">
        <f t="shared" si="49"/>
        <v>#REF!</v>
      </c>
      <c r="W349" s="191" t="e">
        <f t="shared" si="49"/>
        <v>#REF!</v>
      </c>
      <c r="X349" s="185" t="e">
        <f t="shared" si="49"/>
        <v>#REF!</v>
      </c>
      <c r="Y349" s="170" t="e">
        <f>X349/G342*100</f>
        <v>#REF!</v>
      </c>
      <c r="Z349" s="125">
        <f>Z350</f>
        <v>1858.361</v>
      </c>
      <c r="AA349" s="147">
        <f t="shared" si="46"/>
        <v>66.6666523171076</v>
      </c>
    </row>
    <row r="350" spans="1:27" ht="32.25" outlineLevel="6" thickBot="1">
      <c r="A350" s="5" t="s">
        <v>106</v>
      </c>
      <c r="B350" s="21">
        <v>951</v>
      </c>
      <c r="C350" s="6" t="s">
        <v>16</v>
      </c>
      <c r="D350" s="6" t="s">
        <v>415</v>
      </c>
      <c r="E350" s="6" t="s">
        <v>105</v>
      </c>
      <c r="F350" s="6"/>
      <c r="G350" s="127">
        <f>G351</f>
        <v>2787.5421</v>
      </c>
      <c r="H350" s="192" t="e">
        <f t="shared" si="49"/>
        <v>#REF!</v>
      </c>
      <c r="I350" s="192" t="e">
        <f t="shared" si="49"/>
        <v>#REF!</v>
      </c>
      <c r="J350" s="192" t="e">
        <f t="shared" si="49"/>
        <v>#REF!</v>
      </c>
      <c r="K350" s="192" t="e">
        <f t="shared" si="49"/>
        <v>#REF!</v>
      </c>
      <c r="L350" s="192" t="e">
        <f t="shared" si="49"/>
        <v>#REF!</v>
      </c>
      <c r="M350" s="192" t="e">
        <f t="shared" si="49"/>
        <v>#REF!</v>
      </c>
      <c r="N350" s="192" t="e">
        <f t="shared" si="49"/>
        <v>#REF!</v>
      </c>
      <c r="O350" s="192" t="e">
        <f t="shared" si="49"/>
        <v>#REF!</v>
      </c>
      <c r="P350" s="192" t="e">
        <f t="shared" si="49"/>
        <v>#REF!</v>
      </c>
      <c r="Q350" s="192" t="e">
        <f t="shared" si="49"/>
        <v>#REF!</v>
      </c>
      <c r="R350" s="192" t="e">
        <f t="shared" si="49"/>
        <v>#REF!</v>
      </c>
      <c r="S350" s="192" t="e">
        <f t="shared" si="49"/>
        <v>#REF!</v>
      </c>
      <c r="T350" s="192" t="e">
        <f t="shared" si="49"/>
        <v>#REF!</v>
      </c>
      <c r="U350" s="192" t="e">
        <f t="shared" si="49"/>
        <v>#REF!</v>
      </c>
      <c r="V350" s="192" t="e">
        <f t="shared" si="49"/>
        <v>#REF!</v>
      </c>
      <c r="W350" s="192" t="e">
        <f t="shared" si="49"/>
        <v>#REF!</v>
      </c>
      <c r="X350" s="186" t="e">
        <f t="shared" si="49"/>
        <v>#REF!</v>
      </c>
      <c r="Y350" s="170" t="e">
        <f>X350/G343*100</f>
        <v>#REF!</v>
      </c>
      <c r="Z350" s="127">
        <f>Z351</f>
        <v>1858.361</v>
      </c>
      <c r="AA350" s="147">
        <f t="shared" si="46"/>
        <v>66.6666523171076</v>
      </c>
    </row>
    <row r="351" spans="1:27" ht="16.5" outlineLevel="6" thickBot="1">
      <c r="A351" s="78" t="s">
        <v>127</v>
      </c>
      <c r="B351" s="82">
        <v>951</v>
      </c>
      <c r="C351" s="83" t="s">
        <v>16</v>
      </c>
      <c r="D351" s="83" t="s">
        <v>415</v>
      </c>
      <c r="E351" s="83" t="s">
        <v>126</v>
      </c>
      <c r="F351" s="83"/>
      <c r="G351" s="124">
        <v>2787.5421</v>
      </c>
      <c r="H351" s="33" t="e">
        <f>#REF!</f>
        <v>#REF!</v>
      </c>
      <c r="I351" s="33" t="e">
        <f>#REF!</f>
        <v>#REF!</v>
      </c>
      <c r="J351" s="33" t="e">
        <f>#REF!</f>
        <v>#REF!</v>
      </c>
      <c r="K351" s="33" t="e">
        <f>#REF!</f>
        <v>#REF!</v>
      </c>
      <c r="L351" s="33" t="e">
        <f>#REF!</f>
        <v>#REF!</v>
      </c>
      <c r="M351" s="33" t="e">
        <f>#REF!</f>
        <v>#REF!</v>
      </c>
      <c r="N351" s="33" t="e">
        <f>#REF!</f>
        <v>#REF!</v>
      </c>
      <c r="O351" s="33" t="e">
        <f>#REF!</f>
        <v>#REF!</v>
      </c>
      <c r="P351" s="33" t="e">
        <f>#REF!</f>
        <v>#REF!</v>
      </c>
      <c r="Q351" s="33" t="e">
        <f>#REF!</f>
        <v>#REF!</v>
      </c>
      <c r="R351" s="33" t="e">
        <f>#REF!</f>
        <v>#REF!</v>
      </c>
      <c r="S351" s="33" t="e">
        <f>#REF!</f>
        <v>#REF!</v>
      </c>
      <c r="T351" s="33" t="e">
        <f>#REF!</f>
        <v>#REF!</v>
      </c>
      <c r="U351" s="33" t="e">
        <f>#REF!</f>
        <v>#REF!</v>
      </c>
      <c r="V351" s="33" t="e">
        <f>#REF!</f>
        <v>#REF!</v>
      </c>
      <c r="W351" s="33" t="e">
        <f>#REF!</f>
        <v>#REF!</v>
      </c>
      <c r="X351" s="61" t="e">
        <f>#REF!</f>
        <v>#REF!</v>
      </c>
      <c r="Y351" s="54" t="e">
        <f>X351/G344*100</f>
        <v>#REF!</v>
      </c>
      <c r="Z351" s="124">
        <v>1858.361</v>
      </c>
      <c r="AA351" s="147">
        <f t="shared" si="46"/>
        <v>66.6666523171076</v>
      </c>
    </row>
    <row r="352" spans="1:27" ht="48" outlineLevel="6" thickBot="1">
      <c r="A352" s="100" t="s">
        <v>418</v>
      </c>
      <c r="B352" s="80">
        <v>951</v>
      </c>
      <c r="C352" s="81" t="s">
        <v>16</v>
      </c>
      <c r="D352" s="81" t="s">
        <v>416</v>
      </c>
      <c r="E352" s="81" t="s">
        <v>5</v>
      </c>
      <c r="F352" s="81"/>
      <c r="G352" s="125">
        <f>G353</f>
        <v>0</v>
      </c>
      <c r="H352" s="68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66"/>
      <c r="Y352" s="54"/>
      <c r="Z352" s="125">
        <f>Z353</f>
        <v>0</v>
      </c>
      <c r="AA352" s="147">
        <v>0</v>
      </c>
    </row>
    <row r="353" spans="1:27" ht="32.25" outlineLevel="6" thickBot="1">
      <c r="A353" s="5" t="s">
        <v>106</v>
      </c>
      <c r="B353" s="21">
        <v>951</v>
      </c>
      <c r="C353" s="6" t="s">
        <v>16</v>
      </c>
      <c r="D353" s="6" t="s">
        <v>416</v>
      </c>
      <c r="E353" s="6" t="s">
        <v>105</v>
      </c>
      <c r="F353" s="6"/>
      <c r="G353" s="127">
        <f>G354</f>
        <v>0</v>
      </c>
      <c r="H353" s="31">
        <f aca="true" t="shared" si="50" ref="H353:X354">H354</f>
        <v>0</v>
      </c>
      <c r="I353" s="31">
        <f t="shared" si="50"/>
        <v>0</v>
      </c>
      <c r="J353" s="31">
        <f t="shared" si="50"/>
        <v>0</v>
      </c>
      <c r="K353" s="31">
        <f t="shared" si="50"/>
        <v>0</v>
      </c>
      <c r="L353" s="31">
        <f t="shared" si="50"/>
        <v>0</v>
      </c>
      <c r="M353" s="31">
        <f t="shared" si="50"/>
        <v>0</v>
      </c>
      <c r="N353" s="31">
        <f t="shared" si="50"/>
        <v>0</v>
      </c>
      <c r="O353" s="31">
        <f t="shared" si="50"/>
        <v>0</v>
      </c>
      <c r="P353" s="31">
        <f t="shared" si="50"/>
        <v>0</v>
      </c>
      <c r="Q353" s="31">
        <f t="shared" si="50"/>
        <v>0</v>
      </c>
      <c r="R353" s="31">
        <f t="shared" si="50"/>
        <v>0</v>
      </c>
      <c r="S353" s="31">
        <f t="shared" si="50"/>
        <v>0</v>
      </c>
      <c r="T353" s="31">
        <f t="shared" si="50"/>
        <v>0</v>
      </c>
      <c r="U353" s="31">
        <f t="shared" si="50"/>
        <v>0</v>
      </c>
      <c r="V353" s="31">
        <f t="shared" si="50"/>
        <v>0</v>
      </c>
      <c r="W353" s="31">
        <f t="shared" si="50"/>
        <v>0</v>
      </c>
      <c r="X353" s="59">
        <f t="shared" si="50"/>
        <v>63.00298</v>
      </c>
      <c r="Y353" s="54">
        <f>X353/G348*100</f>
        <v>2.2601624563804794</v>
      </c>
      <c r="Z353" s="127">
        <f>Z354</f>
        <v>0</v>
      </c>
      <c r="AA353" s="147">
        <v>0</v>
      </c>
    </row>
    <row r="354" spans="1:27" ht="16.5" outlineLevel="6" thickBot="1">
      <c r="A354" s="78" t="s">
        <v>127</v>
      </c>
      <c r="B354" s="82">
        <v>951</v>
      </c>
      <c r="C354" s="83" t="s">
        <v>16</v>
      </c>
      <c r="D354" s="83" t="s">
        <v>416</v>
      </c>
      <c r="E354" s="83" t="s">
        <v>126</v>
      </c>
      <c r="F354" s="83"/>
      <c r="G354" s="124">
        <v>0</v>
      </c>
      <c r="H354" s="32">
        <f t="shared" si="50"/>
        <v>0</v>
      </c>
      <c r="I354" s="32">
        <f t="shared" si="50"/>
        <v>0</v>
      </c>
      <c r="J354" s="32">
        <f t="shared" si="50"/>
        <v>0</v>
      </c>
      <c r="K354" s="32">
        <f t="shared" si="50"/>
        <v>0</v>
      </c>
      <c r="L354" s="32">
        <f t="shared" si="50"/>
        <v>0</v>
      </c>
      <c r="M354" s="32">
        <f t="shared" si="50"/>
        <v>0</v>
      </c>
      <c r="N354" s="32">
        <f t="shared" si="50"/>
        <v>0</v>
      </c>
      <c r="O354" s="32">
        <f t="shared" si="50"/>
        <v>0</v>
      </c>
      <c r="P354" s="32">
        <f t="shared" si="50"/>
        <v>0</v>
      </c>
      <c r="Q354" s="32">
        <f t="shared" si="50"/>
        <v>0</v>
      </c>
      <c r="R354" s="32">
        <f t="shared" si="50"/>
        <v>0</v>
      </c>
      <c r="S354" s="32">
        <f t="shared" si="50"/>
        <v>0</v>
      </c>
      <c r="T354" s="32">
        <f t="shared" si="50"/>
        <v>0</v>
      </c>
      <c r="U354" s="32">
        <f t="shared" si="50"/>
        <v>0</v>
      </c>
      <c r="V354" s="32">
        <f t="shared" si="50"/>
        <v>0</v>
      </c>
      <c r="W354" s="32">
        <f t="shared" si="50"/>
        <v>0</v>
      </c>
      <c r="X354" s="60">
        <f t="shared" si="50"/>
        <v>63.00298</v>
      </c>
      <c r="Y354" s="54">
        <f>X354/G349*100</f>
        <v>2.2601624563804794</v>
      </c>
      <c r="Z354" s="124">
        <v>0</v>
      </c>
      <c r="AA354" s="147">
        <v>0</v>
      </c>
    </row>
    <row r="355" spans="1:27" ht="19.5" outlineLevel="6" thickBot="1">
      <c r="A355" s="107" t="s">
        <v>170</v>
      </c>
      <c r="B355" s="18">
        <v>951</v>
      </c>
      <c r="C355" s="37" t="s">
        <v>171</v>
      </c>
      <c r="D355" s="37" t="s">
        <v>260</v>
      </c>
      <c r="E355" s="37" t="s">
        <v>5</v>
      </c>
      <c r="F355" s="37"/>
      <c r="G355" s="135">
        <f>G356</f>
        <v>30</v>
      </c>
      <c r="H355" s="187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68"/>
      <c r="X355" s="188">
        <v>63.00298</v>
      </c>
      <c r="Y355" s="170">
        <f>X355/G350*100</f>
        <v>2.2601624563804794</v>
      </c>
      <c r="Z355" s="135">
        <f>Z356</f>
        <v>0</v>
      </c>
      <c r="AA355" s="147">
        <f t="shared" si="46"/>
        <v>0</v>
      </c>
    </row>
    <row r="356" spans="1:27" ht="19.5" outlineLevel="6" thickBot="1">
      <c r="A356" s="13" t="s">
        <v>236</v>
      </c>
      <c r="B356" s="19">
        <v>951</v>
      </c>
      <c r="C356" s="9" t="s">
        <v>171</v>
      </c>
      <c r="D356" s="9" t="s">
        <v>320</v>
      </c>
      <c r="E356" s="9" t="s">
        <v>5</v>
      </c>
      <c r="F356" s="9"/>
      <c r="G356" s="123">
        <f>G357</f>
        <v>30</v>
      </c>
      <c r="H356" s="167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9"/>
      <c r="Y356" s="170"/>
      <c r="Z356" s="123">
        <f>Z357</f>
        <v>0</v>
      </c>
      <c r="AA356" s="147">
        <f t="shared" si="46"/>
        <v>0</v>
      </c>
    </row>
    <row r="357" spans="1:27" ht="48" outlineLevel="6" thickBot="1">
      <c r="A357" s="100" t="s">
        <v>172</v>
      </c>
      <c r="B357" s="80">
        <v>951</v>
      </c>
      <c r="C357" s="81" t="s">
        <v>171</v>
      </c>
      <c r="D357" s="81" t="s">
        <v>321</v>
      </c>
      <c r="E357" s="81" t="s">
        <v>5</v>
      </c>
      <c r="F357" s="81"/>
      <c r="G357" s="125">
        <f>G358</f>
        <v>30</v>
      </c>
      <c r="H357" s="167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9"/>
      <c r="Y357" s="170"/>
      <c r="Z357" s="125">
        <f>Z358</f>
        <v>0</v>
      </c>
      <c r="AA357" s="147">
        <f t="shared" si="46"/>
        <v>0</v>
      </c>
    </row>
    <row r="358" spans="1:27" ht="18" customHeight="1" outlineLevel="6" thickBot="1">
      <c r="A358" s="5" t="s">
        <v>100</v>
      </c>
      <c r="B358" s="21">
        <v>951</v>
      </c>
      <c r="C358" s="6" t="s">
        <v>173</v>
      </c>
      <c r="D358" s="6" t="s">
        <v>321</v>
      </c>
      <c r="E358" s="6" t="s">
        <v>95</v>
      </c>
      <c r="F358" s="6"/>
      <c r="G358" s="127">
        <f>G359</f>
        <v>30</v>
      </c>
      <c r="H358" s="167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9"/>
      <c r="Y358" s="170"/>
      <c r="Z358" s="127">
        <f>Z359</f>
        <v>0</v>
      </c>
      <c r="AA358" s="147">
        <f t="shared" si="46"/>
        <v>0</v>
      </c>
    </row>
    <row r="359" spans="1:27" ht="32.25" outlineLevel="6" thickBot="1">
      <c r="A359" s="78" t="s">
        <v>101</v>
      </c>
      <c r="B359" s="82">
        <v>951</v>
      </c>
      <c r="C359" s="83" t="s">
        <v>171</v>
      </c>
      <c r="D359" s="83" t="s">
        <v>321</v>
      </c>
      <c r="E359" s="83" t="s">
        <v>96</v>
      </c>
      <c r="F359" s="83"/>
      <c r="G359" s="124">
        <v>30</v>
      </c>
      <c r="H359" s="167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9"/>
      <c r="Y359" s="170"/>
      <c r="Z359" s="124">
        <v>0</v>
      </c>
      <c r="AA359" s="147">
        <f t="shared" si="46"/>
        <v>0</v>
      </c>
    </row>
    <row r="360" spans="1:27" ht="19.5" outlineLevel="6" thickBot="1">
      <c r="A360" s="95" t="s">
        <v>72</v>
      </c>
      <c r="B360" s="18">
        <v>951</v>
      </c>
      <c r="C360" s="14" t="s">
        <v>42</v>
      </c>
      <c r="D360" s="14" t="s">
        <v>260</v>
      </c>
      <c r="E360" s="14" t="s">
        <v>5</v>
      </c>
      <c r="F360" s="14"/>
      <c r="G360" s="122">
        <f>G361+G367</f>
        <v>122</v>
      </c>
      <c r="H360" s="167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9"/>
      <c r="Y360" s="170"/>
      <c r="Z360" s="122">
        <f>Z361+Z367</f>
        <v>66.15</v>
      </c>
      <c r="AA360" s="147">
        <f t="shared" si="46"/>
        <v>54.22131147540984</v>
      </c>
    </row>
    <row r="361" spans="1:27" ht="19.5" outlineLevel="6" thickBot="1">
      <c r="A361" s="8" t="s">
        <v>174</v>
      </c>
      <c r="B361" s="19">
        <v>951</v>
      </c>
      <c r="C361" s="9" t="s">
        <v>77</v>
      </c>
      <c r="D361" s="9" t="s">
        <v>260</v>
      </c>
      <c r="E361" s="9" t="s">
        <v>5</v>
      </c>
      <c r="F361" s="9"/>
      <c r="G361" s="123">
        <f>G362</f>
        <v>122</v>
      </c>
      <c r="H361" s="182">
        <f aca="true" t="shared" si="51" ref="H361:X361">H362+H368</f>
        <v>0</v>
      </c>
      <c r="I361" s="182">
        <f t="shared" si="51"/>
        <v>0</v>
      </c>
      <c r="J361" s="182">
        <f t="shared" si="51"/>
        <v>0</v>
      </c>
      <c r="K361" s="182">
        <f t="shared" si="51"/>
        <v>0</v>
      </c>
      <c r="L361" s="182">
        <f t="shared" si="51"/>
        <v>0</v>
      </c>
      <c r="M361" s="182">
        <f t="shared" si="51"/>
        <v>0</v>
      </c>
      <c r="N361" s="182">
        <f t="shared" si="51"/>
        <v>0</v>
      </c>
      <c r="O361" s="182">
        <f t="shared" si="51"/>
        <v>0</v>
      </c>
      <c r="P361" s="182">
        <f t="shared" si="51"/>
        <v>0</v>
      </c>
      <c r="Q361" s="182">
        <f t="shared" si="51"/>
        <v>0</v>
      </c>
      <c r="R361" s="182">
        <f t="shared" si="51"/>
        <v>0</v>
      </c>
      <c r="S361" s="182">
        <f t="shared" si="51"/>
        <v>0</v>
      </c>
      <c r="T361" s="182">
        <f t="shared" si="51"/>
        <v>0</v>
      </c>
      <c r="U361" s="182">
        <f t="shared" si="51"/>
        <v>0</v>
      </c>
      <c r="V361" s="182">
        <f t="shared" si="51"/>
        <v>0</v>
      </c>
      <c r="W361" s="182">
        <f t="shared" si="51"/>
        <v>0</v>
      </c>
      <c r="X361" s="183">
        <f t="shared" si="51"/>
        <v>499.74378</v>
      </c>
      <c r="Y361" s="170">
        <f>X361/G355*100</f>
        <v>1665.8126</v>
      </c>
      <c r="Z361" s="123">
        <f>Z362</f>
        <v>66.15</v>
      </c>
      <c r="AA361" s="147">
        <f t="shared" si="46"/>
        <v>54.22131147540984</v>
      </c>
    </row>
    <row r="362" spans="1:27" ht="16.5" outlineLevel="6" thickBot="1">
      <c r="A362" s="89" t="s">
        <v>237</v>
      </c>
      <c r="B362" s="94">
        <v>951</v>
      </c>
      <c r="C362" s="81" t="s">
        <v>77</v>
      </c>
      <c r="D362" s="81" t="s">
        <v>322</v>
      </c>
      <c r="E362" s="81" t="s">
        <v>5</v>
      </c>
      <c r="F362" s="81"/>
      <c r="G362" s="125">
        <f>G363</f>
        <v>122</v>
      </c>
      <c r="H362" s="191">
        <f aca="true" t="shared" si="52" ref="H362:X365">H363</f>
        <v>0</v>
      </c>
      <c r="I362" s="191">
        <f t="shared" si="52"/>
        <v>0</v>
      </c>
      <c r="J362" s="191">
        <f t="shared" si="52"/>
        <v>0</v>
      </c>
      <c r="K362" s="191">
        <f t="shared" si="52"/>
        <v>0</v>
      </c>
      <c r="L362" s="191">
        <f t="shared" si="52"/>
        <v>0</v>
      </c>
      <c r="M362" s="191">
        <f t="shared" si="52"/>
        <v>0</v>
      </c>
      <c r="N362" s="191">
        <f t="shared" si="52"/>
        <v>0</v>
      </c>
      <c r="O362" s="191">
        <f t="shared" si="52"/>
        <v>0</v>
      </c>
      <c r="P362" s="191">
        <f t="shared" si="52"/>
        <v>0</v>
      </c>
      <c r="Q362" s="191">
        <f t="shared" si="52"/>
        <v>0</v>
      </c>
      <c r="R362" s="191">
        <f t="shared" si="52"/>
        <v>0</v>
      </c>
      <c r="S362" s="191">
        <f t="shared" si="52"/>
        <v>0</v>
      </c>
      <c r="T362" s="191">
        <f t="shared" si="52"/>
        <v>0</v>
      </c>
      <c r="U362" s="191">
        <f t="shared" si="52"/>
        <v>0</v>
      </c>
      <c r="V362" s="191">
        <f t="shared" si="52"/>
        <v>0</v>
      </c>
      <c r="W362" s="191">
        <f t="shared" si="52"/>
        <v>0</v>
      </c>
      <c r="X362" s="185">
        <f t="shared" si="52"/>
        <v>499.74378</v>
      </c>
      <c r="Y362" s="170">
        <f>X362/G356*100</f>
        <v>1665.8126</v>
      </c>
      <c r="Z362" s="125">
        <f>Z363</f>
        <v>66.15</v>
      </c>
      <c r="AA362" s="147">
        <f t="shared" si="46"/>
        <v>54.22131147540984</v>
      </c>
    </row>
    <row r="363" spans="1:27" ht="30" customHeight="1" outlineLevel="6" thickBot="1">
      <c r="A363" s="100" t="s">
        <v>175</v>
      </c>
      <c r="B363" s="80">
        <v>951</v>
      </c>
      <c r="C363" s="81" t="s">
        <v>77</v>
      </c>
      <c r="D363" s="81" t="s">
        <v>323</v>
      </c>
      <c r="E363" s="81" t="s">
        <v>5</v>
      </c>
      <c r="F363" s="81"/>
      <c r="G363" s="125">
        <f>G365+G364</f>
        <v>122</v>
      </c>
      <c r="H363" s="192">
        <f aca="true" t="shared" si="53" ref="H363:X363">H365</f>
        <v>0</v>
      </c>
      <c r="I363" s="192">
        <f t="shared" si="53"/>
        <v>0</v>
      </c>
      <c r="J363" s="192">
        <f t="shared" si="53"/>
        <v>0</v>
      </c>
      <c r="K363" s="192">
        <f t="shared" si="53"/>
        <v>0</v>
      </c>
      <c r="L363" s="192">
        <f t="shared" si="53"/>
        <v>0</v>
      </c>
      <c r="M363" s="192">
        <f t="shared" si="53"/>
        <v>0</v>
      </c>
      <c r="N363" s="192">
        <f t="shared" si="53"/>
        <v>0</v>
      </c>
      <c r="O363" s="192">
        <f t="shared" si="53"/>
        <v>0</v>
      </c>
      <c r="P363" s="192">
        <f t="shared" si="53"/>
        <v>0</v>
      </c>
      <c r="Q363" s="192">
        <f t="shared" si="53"/>
        <v>0</v>
      </c>
      <c r="R363" s="192">
        <f t="shared" si="53"/>
        <v>0</v>
      </c>
      <c r="S363" s="192">
        <f t="shared" si="53"/>
        <v>0</v>
      </c>
      <c r="T363" s="192">
        <f t="shared" si="53"/>
        <v>0</v>
      </c>
      <c r="U363" s="192">
        <f t="shared" si="53"/>
        <v>0</v>
      </c>
      <c r="V363" s="192">
        <f t="shared" si="53"/>
        <v>0</v>
      </c>
      <c r="W363" s="192">
        <f t="shared" si="53"/>
        <v>0</v>
      </c>
      <c r="X363" s="186">
        <f t="shared" si="53"/>
        <v>499.74378</v>
      </c>
      <c r="Y363" s="170">
        <f>X363/G357*100</f>
        <v>1665.8126</v>
      </c>
      <c r="Z363" s="125">
        <f>Z365+Z364</f>
        <v>66.15</v>
      </c>
      <c r="AA363" s="147">
        <f t="shared" si="46"/>
        <v>54.22131147540984</v>
      </c>
    </row>
    <row r="364" spans="1:27" ht="19.5" customHeight="1" outlineLevel="6" thickBot="1">
      <c r="A364" s="136" t="s">
        <v>378</v>
      </c>
      <c r="B364" s="148">
        <v>951</v>
      </c>
      <c r="C364" s="137" t="s">
        <v>77</v>
      </c>
      <c r="D364" s="137" t="s">
        <v>323</v>
      </c>
      <c r="E364" s="137" t="s">
        <v>361</v>
      </c>
      <c r="F364" s="137"/>
      <c r="G364" s="138">
        <v>24.5</v>
      </c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4"/>
      <c r="Y364" s="195"/>
      <c r="Z364" s="138">
        <v>28.5</v>
      </c>
      <c r="AA364" s="147">
        <f t="shared" si="46"/>
        <v>116.3265306122449</v>
      </c>
    </row>
    <row r="365" spans="1:27" ht="18.75" customHeight="1" outlineLevel="6" thickBot="1">
      <c r="A365" s="5" t="s">
        <v>100</v>
      </c>
      <c r="B365" s="21">
        <v>951</v>
      </c>
      <c r="C365" s="6" t="s">
        <v>77</v>
      </c>
      <c r="D365" s="6" t="s">
        <v>323</v>
      </c>
      <c r="E365" s="6" t="s">
        <v>95</v>
      </c>
      <c r="F365" s="6"/>
      <c r="G365" s="127">
        <f>G366</f>
        <v>97.5</v>
      </c>
      <c r="H365" s="196">
        <f t="shared" si="52"/>
        <v>0</v>
      </c>
      <c r="I365" s="196">
        <f t="shared" si="52"/>
        <v>0</v>
      </c>
      <c r="J365" s="196">
        <f t="shared" si="52"/>
        <v>0</v>
      </c>
      <c r="K365" s="196">
        <f t="shared" si="52"/>
        <v>0</v>
      </c>
      <c r="L365" s="196">
        <f t="shared" si="52"/>
        <v>0</v>
      </c>
      <c r="M365" s="196">
        <f t="shared" si="52"/>
        <v>0</v>
      </c>
      <c r="N365" s="196">
        <f t="shared" si="52"/>
        <v>0</v>
      </c>
      <c r="O365" s="196">
        <f t="shared" si="52"/>
        <v>0</v>
      </c>
      <c r="P365" s="196">
        <f t="shared" si="52"/>
        <v>0</v>
      </c>
      <c r="Q365" s="196">
        <f t="shared" si="52"/>
        <v>0</v>
      </c>
      <c r="R365" s="196">
        <f t="shared" si="52"/>
        <v>0</v>
      </c>
      <c r="S365" s="196">
        <f t="shared" si="52"/>
        <v>0</v>
      </c>
      <c r="T365" s="196">
        <f t="shared" si="52"/>
        <v>0</v>
      </c>
      <c r="U365" s="196">
        <f t="shared" si="52"/>
        <v>0</v>
      </c>
      <c r="V365" s="196">
        <f t="shared" si="52"/>
        <v>0</v>
      </c>
      <c r="W365" s="196">
        <f t="shared" si="52"/>
        <v>0</v>
      </c>
      <c r="X365" s="197">
        <f t="shared" si="52"/>
        <v>499.74378</v>
      </c>
      <c r="Y365" s="170">
        <f>X365/G358*100</f>
        <v>1665.8126</v>
      </c>
      <c r="Z365" s="127">
        <f>Z366</f>
        <v>37.65</v>
      </c>
      <c r="AA365" s="147">
        <f t="shared" si="46"/>
        <v>38.61538461538461</v>
      </c>
    </row>
    <row r="366" spans="1:27" ht="32.25" outlineLevel="6" thickBot="1">
      <c r="A366" s="78" t="s">
        <v>101</v>
      </c>
      <c r="B366" s="82">
        <v>951</v>
      </c>
      <c r="C366" s="83" t="s">
        <v>77</v>
      </c>
      <c r="D366" s="83" t="s">
        <v>323</v>
      </c>
      <c r="E366" s="83" t="s">
        <v>96</v>
      </c>
      <c r="F366" s="83"/>
      <c r="G366" s="124">
        <v>97.5</v>
      </c>
      <c r="H366" s="187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68"/>
      <c r="X366" s="188">
        <v>499.74378</v>
      </c>
      <c r="Y366" s="170">
        <f>X366/G359*100</f>
        <v>1665.8126</v>
      </c>
      <c r="Z366" s="124">
        <v>37.65</v>
      </c>
      <c r="AA366" s="147">
        <f t="shared" si="46"/>
        <v>38.61538461538461</v>
      </c>
    </row>
    <row r="367" spans="1:27" ht="19.5" outlineLevel="6" thickBot="1">
      <c r="A367" s="77" t="s">
        <v>80</v>
      </c>
      <c r="B367" s="19">
        <v>951</v>
      </c>
      <c r="C367" s="9" t="s">
        <v>81</v>
      </c>
      <c r="D367" s="9" t="s">
        <v>260</v>
      </c>
      <c r="E367" s="9" t="s">
        <v>5</v>
      </c>
      <c r="F367" s="6"/>
      <c r="G367" s="123">
        <f>G368</f>
        <v>0</v>
      </c>
      <c r="H367" s="167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9"/>
      <c r="Y367" s="170"/>
      <c r="Z367" s="123">
        <f>Z368</f>
        <v>0</v>
      </c>
      <c r="AA367" s="147">
        <v>0</v>
      </c>
    </row>
    <row r="368" spans="1:27" ht="16.5" outlineLevel="6" thickBot="1">
      <c r="A368" s="89" t="s">
        <v>238</v>
      </c>
      <c r="B368" s="94">
        <v>951</v>
      </c>
      <c r="C368" s="81" t="s">
        <v>81</v>
      </c>
      <c r="D368" s="81" t="s">
        <v>322</v>
      </c>
      <c r="E368" s="81" t="s">
        <v>5</v>
      </c>
      <c r="F368" s="81"/>
      <c r="G368" s="125">
        <f>G369</f>
        <v>0</v>
      </c>
      <c r="H368" s="191">
        <f aca="true" t="shared" si="54" ref="H368:X368">H369</f>
        <v>0</v>
      </c>
      <c r="I368" s="191">
        <f t="shared" si="54"/>
        <v>0</v>
      </c>
      <c r="J368" s="191">
        <f t="shared" si="54"/>
        <v>0</v>
      </c>
      <c r="K368" s="191">
        <f t="shared" si="54"/>
        <v>0</v>
      </c>
      <c r="L368" s="191">
        <f t="shared" si="54"/>
        <v>0</v>
      </c>
      <c r="M368" s="191">
        <f t="shared" si="54"/>
        <v>0</v>
      </c>
      <c r="N368" s="191">
        <f t="shared" si="54"/>
        <v>0</v>
      </c>
      <c r="O368" s="191">
        <f t="shared" si="54"/>
        <v>0</v>
      </c>
      <c r="P368" s="191">
        <f t="shared" si="54"/>
        <v>0</v>
      </c>
      <c r="Q368" s="191">
        <f t="shared" si="54"/>
        <v>0</v>
      </c>
      <c r="R368" s="191">
        <f t="shared" si="54"/>
        <v>0</v>
      </c>
      <c r="S368" s="191">
        <f t="shared" si="54"/>
        <v>0</v>
      </c>
      <c r="T368" s="191">
        <f t="shared" si="54"/>
        <v>0</v>
      </c>
      <c r="U368" s="191">
        <f t="shared" si="54"/>
        <v>0</v>
      </c>
      <c r="V368" s="191">
        <f t="shared" si="54"/>
        <v>0</v>
      </c>
      <c r="W368" s="191">
        <f t="shared" si="54"/>
        <v>0</v>
      </c>
      <c r="X368" s="191">
        <f t="shared" si="54"/>
        <v>0</v>
      </c>
      <c r="Y368" s="170">
        <f>X368/G361*100</f>
        <v>0</v>
      </c>
      <c r="Z368" s="125">
        <f>Z369</f>
        <v>0</v>
      </c>
      <c r="AA368" s="147">
        <v>0</v>
      </c>
    </row>
    <row r="369" spans="1:27" ht="48" outlineLevel="6" thickBot="1">
      <c r="A369" s="5" t="s">
        <v>176</v>
      </c>
      <c r="B369" s="21">
        <v>951</v>
      </c>
      <c r="C369" s="6" t="s">
        <v>81</v>
      </c>
      <c r="D369" s="6" t="s">
        <v>324</v>
      </c>
      <c r="E369" s="6" t="s">
        <v>5</v>
      </c>
      <c r="F369" s="6"/>
      <c r="G369" s="127">
        <f>G370</f>
        <v>0</v>
      </c>
      <c r="H369" s="192">
        <f aca="true" t="shared" si="55" ref="H369:X369">H370+H373</f>
        <v>0</v>
      </c>
      <c r="I369" s="192">
        <f t="shared" si="55"/>
        <v>0</v>
      </c>
      <c r="J369" s="192">
        <f t="shared" si="55"/>
        <v>0</v>
      </c>
      <c r="K369" s="192">
        <f t="shared" si="55"/>
        <v>0</v>
      </c>
      <c r="L369" s="192">
        <f t="shared" si="55"/>
        <v>0</v>
      </c>
      <c r="M369" s="192">
        <f t="shared" si="55"/>
        <v>0</v>
      </c>
      <c r="N369" s="192">
        <f t="shared" si="55"/>
        <v>0</v>
      </c>
      <c r="O369" s="192">
        <f t="shared" si="55"/>
        <v>0</v>
      </c>
      <c r="P369" s="192">
        <f t="shared" si="55"/>
        <v>0</v>
      </c>
      <c r="Q369" s="192">
        <f t="shared" si="55"/>
        <v>0</v>
      </c>
      <c r="R369" s="192">
        <f t="shared" si="55"/>
        <v>0</v>
      </c>
      <c r="S369" s="192">
        <f t="shared" si="55"/>
        <v>0</v>
      </c>
      <c r="T369" s="192">
        <f t="shared" si="55"/>
        <v>0</v>
      </c>
      <c r="U369" s="192">
        <f t="shared" si="55"/>
        <v>0</v>
      </c>
      <c r="V369" s="192">
        <f t="shared" si="55"/>
        <v>0</v>
      </c>
      <c r="W369" s="192">
        <f t="shared" si="55"/>
        <v>0</v>
      </c>
      <c r="X369" s="192">
        <f t="shared" si="55"/>
        <v>0</v>
      </c>
      <c r="Y369" s="170">
        <f>X369/G362*100</f>
        <v>0</v>
      </c>
      <c r="Z369" s="127">
        <f>Z370</f>
        <v>0</v>
      </c>
      <c r="AA369" s="147">
        <v>0</v>
      </c>
    </row>
    <row r="370" spans="1:27" ht="18" customHeight="1" outlineLevel="6" thickBot="1">
      <c r="A370" s="78" t="s">
        <v>118</v>
      </c>
      <c r="B370" s="82">
        <v>951</v>
      </c>
      <c r="C370" s="83" t="s">
        <v>81</v>
      </c>
      <c r="D370" s="83" t="s">
        <v>324</v>
      </c>
      <c r="E370" s="83" t="s">
        <v>117</v>
      </c>
      <c r="F370" s="83"/>
      <c r="G370" s="124">
        <v>0</v>
      </c>
      <c r="H370" s="187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68"/>
      <c r="X370" s="188">
        <v>0</v>
      </c>
      <c r="Y370" s="170">
        <f>X370/G363*100</f>
        <v>0</v>
      </c>
      <c r="Z370" s="124">
        <v>0</v>
      </c>
      <c r="AA370" s="147">
        <v>0</v>
      </c>
    </row>
    <row r="371" spans="1:27" ht="38.25" customHeight="1" outlineLevel="6" thickBot="1">
      <c r="A371" s="95" t="s">
        <v>69</v>
      </c>
      <c r="B371" s="18">
        <v>951</v>
      </c>
      <c r="C371" s="14" t="s">
        <v>68</v>
      </c>
      <c r="D371" s="14" t="s">
        <v>260</v>
      </c>
      <c r="E371" s="14" t="s">
        <v>5</v>
      </c>
      <c r="F371" s="14"/>
      <c r="G371" s="122">
        <f>G372+G378</f>
        <v>2000</v>
      </c>
      <c r="H371" s="167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9"/>
      <c r="Y371" s="170"/>
      <c r="Z371" s="122">
        <f>Z372+Z378</f>
        <v>1336</v>
      </c>
      <c r="AA371" s="147">
        <f t="shared" si="46"/>
        <v>66.8</v>
      </c>
    </row>
    <row r="372" spans="1:27" ht="32.25" outlineLevel="6" thickBot="1">
      <c r="A372" s="109" t="s">
        <v>41</v>
      </c>
      <c r="B372" s="18">
        <v>951</v>
      </c>
      <c r="C372" s="37" t="s">
        <v>79</v>
      </c>
      <c r="D372" s="37" t="s">
        <v>260</v>
      </c>
      <c r="E372" s="37" t="s">
        <v>5</v>
      </c>
      <c r="F372" s="37"/>
      <c r="G372" s="135">
        <f>G373</f>
        <v>2000</v>
      </c>
      <c r="H372" s="191">
        <f aca="true" t="shared" si="56" ref="H372:X372">H373</f>
        <v>0</v>
      </c>
      <c r="I372" s="191">
        <f t="shared" si="56"/>
        <v>0</v>
      </c>
      <c r="J372" s="191">
        <f t="shared" si="56"/>
        <v>0</v>
      </c>
      <c r="K372" s="191">
        <f t="shared" si="56"/>
        <v>0</v>
      </c>
      <c r="L372" s="191">
        <f t="shared" si="56"/>
        <v>0</v>
      </c>
      <c r="M372" s="191">
        <f t="shared" si="56"/>
        <v>0</v>
      </c>
      <c r="N372" s="191">
        <f t="shared" si="56"/>
        <v>0</v>
      </c>
      <c r="O372" s="191">
        <f t="shared" si="56"/>
        <v>0</v>
      </c>
      <c r="P372" s="191">
        <f t="shared" si="56"/>
        <v>0</v>
      </c>
      <c r="Q372" s="191">
        <f t="shared" si="56"/>
        <v>0</v>
      </c>
      <c r="R372" s="191">
        <f t="shared" si="56"/>
        <v>0</v>
      </c>
      <c r="S372" s="191">
        <f t="shared" si="56"/>
        <v>0</v>
      </c>
      <c r="T372" s="191">
        <f t="shared" si="56"/>
        <v>0</v>
      </c>
      <c r="U372" s="191">
        <f t="shared" si="56"/>
        <v>0</v>
      </c>
      <c r="V372" s="191">
        <f t="shared" si="56"/>
        <v>0</v>
      </c>
      <c r="W372" s="191">
        <f t="shared" si="56"/>
        <v>0</v>
      </c>
      <c r="X372" s="191">
        <f t="shared" si="56"/>
        <v>0</v>
      </c>
      <c r="Y372" s="170">
        <f>X372/G366*100</f>
        <v>0</v>
      </c>
      <c r="Z372" s="135">
        <f>Z373</f>
        <v>1336</v>
      </c>
      <c r="AA372" s="147">
        <f t="shared" si="46"/>
        <v>66.8</v>
      </c>
    </row>
    <row r="373" spans="1:27" ht="32.25" outlineLevel="6" thickBot="1">
      <c r="A373" s="98" t="s">
        <v>135</v>
      </c>
      <c r="B373" s="19">
        <v>951</v>
      </c>
      <c r="C373" s="9" t="s">
        <v>79</v>
      </c>
      <c r="D373" s="9" t="s">
        <v>261</v>
      </c>
      <c r="E373" s="9" t="s">
        <v>5</v>
      </c>
      <c r="F373" s="9"/>
      <c r="G373" s="123">
        <f>G374</f>
        <v>2000</v>
      </c>
      <c r="H373" s="167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9">
        <v>0</v>
      </c>
      <c r="Y373" s="170" t="e">
        <f>X373/G367*100</f>
        <v>#DIV/0!</v>
      </c>
      <c r="Z373" s="123">
        <f>Z374</f>
        <v>1336</v>
      </c>
      <c r="AA373" s="147">
        <f t="shared" si="46"/>
        <v>66.8</v>
      </c>
    </row>
    <row r="374" spans="1:27" ht="32.25" outlineLevel="6" thickBot="1">
      <c r="A374" s="98" t="s">
        <v>136</v>
      </c>
      <c r="B374" s="19">
        <v>951</v>
      </c>
      <c r="C374" s="9" t="s">
        <v>79</v>
      </c>
      <c r="D374" s="9" t="s">
        <v>262</v>
      </c>
      <c r="E374" s="9" t="s">
        <v>5</v>
      </c>
      <c r="F374" s="9"/>
      <c r="G374" s="123">
        <f>G375</f>
        <v>2000</v>
      </c>
      <c r="H374" s="167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9"/>
      <c r="Y374" s="170"/>
      <c r="Z374" s="123">
        <f>Z375</f>
        <v>1336</v>
      </c>
      <c r="AA374" s="147">
        <f t="shared" si="46"/>
        <v>66.8</v>
      </c>
    </row>
    <row r="375" spans="1:27" ht="35.25" customHeight="1" outlineLevel="6" thickBot="1">
      <c r="A375" s="100" t="s">
        <v>177</v>
      </c>
      <c r="B375" s="80">
        <v>951</v>
      </c>
      <c r="C375" s="81" t="s">
        <v>79</v>
      </c>
      <c r="D375" s="81" t="s">
        <v>325</v>
      </c>
      <c r="E375" s="81" t="s">
        <v>5</v>
      </c>
      <c r="F375" s="81"/>
      <c r="G375" s="125">
        <f>G376</f>
        <v>2000</v>
      </c>
      <c r="H375" s="182">
        <f aca="true" t="shared" si="57" ref="H375:X375">H376+H381</f>
        <v>0</v>
      </c>
      <c r="I375" s="182">
        <f t="shared" si="57"/>
        <v>0</v>
      </c>
      <c r="J375" s="182">
        <f t="shared" si="57"/>
        <v>0</v>
      </c>
      <c r="K375" s="182">
        <f t="shared" si="57"/>
        <v>0</v>
      </c>
      <c r="L375" s="182">
        <f t="shared" si="57"/>
        <v>0</v>
      </c>
      <c r="M375" s="182">
        <f t="shared" si="57"/>
        <v>0</v>
      </c>
      <c r="N375" s="182">
        <f t="shared" si="57"/>
        <v>0</v>
      </c>
      <c r="O375" s="182">
        <f t="shared" si="57"/>
        <v>0</v>
      </c>
      <c r="P375" s="182">
        <f t="shared" si="57"/>
        <v>0</v>
      </c>
      <c r="Q375" s="182">
        <f t="shared" si="57"/>
        <v>0</v>
      </c>
      <c r="R375" s="182">
        <f t="shared" si="57"/>
        <v>0</v>
      </c>
      <c r="S375" s="182">
        <f t="shared" si="57"/>
        <v>0</v>
      </c>
      <c r="T375" s="182">
        <f t="shared" si="57"/>
        <v>0</v>
      </c>
      <c r="U375" s="182">
        <f t="shared" si="57"/>
        <v>0</v>
      </c>
      <c r="V375" s="182">
        <f t="shared" si="57"/>
        <v>0</v>
      </c>
      <c r="W375" s="182">
        <f t="shared" si="57"/>
        <v>0</v>
      </c>
      <c r="X375" s="183">
        <f t="shared" si="57"/>
        <v>1410.7881399999999</v>
      </c>
      <c r="Y375" s="170" t="e">
        <f>X375/G369*100</f>
        <v>#DIV/0!</v>
      </c>
      <c r="Z375" s="125">
        <f>Z376</f>
        <v>1336</v>
      </c>
      <c r="AA375" s="147">
        <f t="shared" si="46"/>
        <v>66.8</v>
      </c>
    </row>
    <row r="376" spans="1:27" ht="16.5" outlineLevel="6" thickBot="1">
      <c r="A376" s="5" t="s">
        <v>120</v>
      </c>
      <c r="B376" s="21">
        <v>951</v>
      </c>
      <c r="C376" s="6" t="s">
        <v>79</v>
      </c>
      <c r="D376" s="6" t="s">
        <v>325</v>
      </c>
      <c r="E376" s="6" t="s">
        <v>119</v>
      </c>
      <c r="F376" s="6"/>
      <c r="G376" s="127">
        <f>G377</f>
        <v>2000</v>
      </c>
      <c r="H376" s="191">
        <f aca="true" t="shared" si="58" ref="H376:X376">H377</f>
        <v>0</v>
      </c>
      <c r="I376" s="191">
        <f t="shared" si="58"/>
        <v>0</v>
      </c>
      <c r="J376" s="191">
        <f t="shared" si="58"/>
        <v>0</v>
      </c>
      <c r="K376" s="191">
        <f t="shared" si="58"/>
        <v>0</v>
      </c>
      <c r="L376" s="191">
        <f t="shared" si="58"/>
        <v>0</v>
      </c>
      <c r="M376" s="191">
        <f t="shared" si="58"/>
        <v>0</v>
      </c>
      <c r="N376" s="191">
        <f t="shared" si="58"/>
        <v>0</v>
      </c>
      <c r="O376" s="191">
        <f t="shared" si="58"/>
        <v>0</v>
      </c>
      <c r="P376" s="191">
        <f t="shared" si="58"/>
        <v>0</v>
      </c>
      <c r="Q376" s="191">
        <f t="shared" si="58"/>
        <v>0</v>
      </c>
      <c r="R376" s="191">
        <f t="shared" si="58"/>
        <v>0</v>
      </c>
      <c r="S376" s="191">
        <f t="shared" si="58"/>
        <v>0</v>
      </c>
      <c r="T376" s="191">
        <f t="shared" si="58"/>
        <v>0</v>
      </c>
      <c r="U376" s="191">
        <f t="shared" si="58"/>
        <v>0</v>
      </c>
      <c r="V376" s="191">
        <f t="shared" si="58"/>
        <v>0</v>
      </c>
      <c r="W376" s="191">
        <f t="shared" si="58"/>
        <v>0</v>
      </c>
      <c r="X376" s="191">
        <f t="shared" si="58"/>
        <v>1362.07314</v>
      </c>
      <c r="Y376" s="170" t="e">
        <f>X376/G370*100</f>
        <v>#DIV/0!</v>
      </c>
      <c r="Z376" s="127">
        <f>Z377</f>
        <v>1336</v>
      </c>
      <c r="AA376" s="147">
        <f t="shared" si="46"/>
        <v>66.8</v>
      </c>
    </row>
    <row r="377" spans="1:27" ht="19.5" customHeight="1" outlineLevel="6" thickBot="1">
      <c r="A377" s="88" t="s">
        <v>206</v>
      </c>
      <c r="B377" s="82">
        <v>951</v>
      </c>
      <c r="C377" s="83" t="s">
        <v>79</v>
      </c>
      <c r="D377" s="83" t="s">
        <v>325</v>
      </c>
      <c r="E377" s="83" t="s">
        <v>89</v>
      </c>
      <c r="F377" s="83"/>
      <c r="G377" s="124">
        <v>2000</v>
      </c>
      <c r="H377" s="192">
        <f aca="true" t="shared" si="59" ref="H377:X377">H378</f>
        <v>0</v>
      </c>
      <c r="I377" s="192">
        <f t="shared" si="59"/>
        <v>0</v>
      </c>
      <c r="J377" s="192">
        <f t="shared" si="59"/>
        <v>0</v>
      </c>
      <c r="K377" s="192">
        <f t="shared" si="59"/>
        <v>0</v>
      </c>
      <c r="L377" s="192">
        <f t="shared" si="59"/>
        <v>0</v>
      </c>
      <c r="M377" s="192">
        <f t="shared" si="59"/>
        <v>0</v>
      </c>
      <c r="N377" s="192">
        <f t="shared" si="59"/>
        <v>0</v>
      </c>
      <c r="O377" s="192">
        <f t="shared" si="59"/>
        <v>0</v>
      </c>
      <c r="P377" s="192">
        <f t="shared" si="59"/>
        <v>0</v>
      </c>
      <c r="Q377" s="192">
        <f t="shared" si="59"/>
        <v>0</v>
      </c>
      <c r="R377" s="192">
        <f t="shared" si="59"/>
        <v>0</v>
      </c>
      <c r="S377" s="192">
        <f t="shared" si="59"/>
        <v>0</v>
      </c>
      <c r="T377" s="192">
        <f t="shared" si="59"/>
        <v>0</v>
      </c>
      <c r="U377" s="192">
        <f t="shared" si="59"/>
        <v>0</v>
      </c>
      <c r="V377" s="192">
        <f t="shared" si="59"/>
        <v>0</v>
      </c>
      <c r="W377" s="192">
        <f t="shared" si="59"/>
        <v>0</v>
      </c>
      <c r="X377" s="192">
        <f t="shared" si="59"/>
        <v>1362.07314</v>
      </c>
      <c r="Y377" s="170">
        <f>X377/G371*100</f>
        <v>68.103657</v>
      </c>
      <c r="Z377" s="124">
        <v>1336</v>
      </c>
      <c r="AA377" s="147">
        <f t="shared" si="46"/>
        <v>66.8</v>
      </c>
    </row>
    <row r="378" spans="1:27" ht="16.5" outlineLevel="6" thickBot="1">
      <c r="A378" s="107" t="s">
        <v>70</v>
      </c>
      <c r="B378" s="18">
        <v>951</v>
      </c>
      <c r="C378" s="37" t="s">
        <v>71</v>
      </c>
      <c r="D378" s="37" t="s">
        <v>260</v>
      </c>
      <c r="E378" s="37" t="s">
        <v>5</v>
      </c>
      <c r="F378" s="37"/>
      <c r="G378" s="135">
        <f>G379</f>
        <v>0</v>
      </c>
      <c r="H378" s="196">
        <f aca="true" t="shared" si="60" ref="H378:X378">H380</f>
        <v>0</v>
      </c>
      <c r="I378" s="196">
        <f t="shared" si="60"/>
        <v>0</v>
      </c>
      <c r="J378" s="196">
        <f t="shared" si="60"/>
        <v>0</v>
      </c>
      <c r="K378" s="196">
        <f t="shared" si="60"/>
        <v>0</v>
      </c>
      <c r="L378" s="196">
        <f t="shared" si="60"/>
        <v>0</v>
      </c>
      <c r="M378" s="196">
        <f t="shared" si="60"/>
        <v>0</v>
      </c>
      <c r="N378" s="196">
        <f t="shared" si="60"/>
        <v>0</v>
      </c>
      <c r="O378" s="196">
        <f t="shared" si="60"/>
        <v>0</v>
      </c>
      <c r="P378" s="196">
        <f t="shared" si="60"/>
        <v>0</v>
      </c>
      <c r="Q378" s="196">
        <f t="shared" si="60"/>
        <v>0</v>
      </c>
      <c r="R378" s="196">
        <f t="shared" si="60"/>
        <v>0</v>
      </c>
      <c r="S378" s="196">
        <f t="shared" si="60"/>
        <v>0</v>
      </c>
      <c r="T378" s="196">
        <f t="shared" si="60"/>
        <v>0</v>
      </c>
      <c r="U378" s="196">
        <f t="shared" si="60"/>
        <v>0</v>
      </c>
      <c r="V378" s="196">
        <f t="shared" si="60"/>
        <v>0</v>
      </c>
      <c r="W378" s="196">
        <f t="shared" si="60"/>
        <v>0</v>
      </c>
      <c r="X378" s="196">
        <f t="shared" si="60"/>
        <v>1362.07314</v>
      </c>
      <c r="Y378" s="170">
        <f>X378/G372*100</f>
        <v>68.103657</v>
      </c>
      <c r="Z378" s="135">
        <f>Z379</f>
        <v>0</v>
      </c>
      <c r="AA378" s="147">
        <v>0</v>
      </c>
    </row>
    <row r="379" spans="1:27" ht="32.25" outlineLevel="6" thickBot="1">
      <c r="A379" s="98" t="s">
        <v>135</v>
      </c>
      <c r="B379" s="19">
        <v>951</v>
      </c>
      <c r="C379" s="9" t="s">
        <v>71</v>
      </c>
      <c r="D379" s="9" t="s">
        <v>261</v>
      </c>
      <c r="E379" s="9" t="s">
        <v>5</v>
      </c>
      <c r="F379" s="9"/>
      <c r="G379" s="123">
        <f>G380</f>
        <v>0</v>
      </c>
      <c r="H379" s="198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8"/>
      <c r="Y379" s="170"/>
      <c r="Z379" s="123">
        <f>Z380</f>
        <v>0</v>
      </c>
      <c r="AA379" s="147">
        <v>0</v>
      </c>
    </row>
    <row r="380" spans="1:27" ht="32.25" outlineLevel="6" thickBot="1">
      <c r="A380" s="98" t="s">
        <v>136</v>
      </c>
      <c r="B380" s="19">
        <v>951</v>
      </c>
      <c r="C380" s="9" t="s">
        <v>71</v>
      </c>
      <c r="D380" s="9" t="s">
        <v>262</v>
      </c>
      <c r="E380" s="9" t="s">
        <v>5</v>
      </c>
      <c r="F380" s="9"/>
      <c r="G380" s="123">
        <f>G381</f>
        <v>0</v>
      </c>
      <c r="H380" s="200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201"/>
      <c r="X380" s="188">
        <v>1362.07314</v>
      </c>
      <c r="Y380" s="170">
        <f>X380/G374*100</f>
        <v>68.103657</v>
      </c>
      <c r="Z380" s="123">
        <f>Z381</f>
        <v>0</v>
      </c>
      <c r="AA380" s="147">
        <v>0</v>
      </c>
    </row>
    <row r="381" spans="1:27" ht="48" outlineLevel="6" thickBot="1">
      <c r="A381" s="84" t="s">
        <v>178</v>
      </c>
      <c r="B381" s="80">
        <v>951</v>
      </c>
      <c r="C381" s="81" t="s">
        <v>71</v>
      </c>
      <c r="D381" s="81" t="s">
        <v>326</v>
      </c>
      <c r="E381" s="81" t="s">
        <v>5</v>
      </c>
      <c r="F381" s="81"/>
      <c r="G381" s="125">
        <f>G382</f>
        <v>0</v>
      </c>
      <c r="H381" s="191">
        <f aca="true" t="shared" si="61" ref="H381:X383">H382</f>
        <v>0</v>
      </c>
      <c r="I381" s="191">
        <f t="shared" si="61"/>
        <v>0</v>
      </c>
      <c r="J381" s="191">
        <f t="shared" si="61"/>
        <v>0</v>
      </c>
      <c r="K381" s="191">
        <f t="shared" si="61"/>
        <v>0</v>
      </c>
      <c r="L381" s="191">
        <f t="shared" si="61"/>
        <v>0</v>
      </c>
      <c r="M381" s="191">
        <f t="shared" si="61"/>
        <v>0</v>
      </c>
      <c r="N381" s="191">
        <f t="shared" si="61"/>
        <v>0</v>
      </c>
      <c r="O381" s="191">
        <f t="shared" si="61"/>
        <v>0</v>
      </c>
      <c r="P381" s="191">
        <f t="shared" si="61"/>
        <v>0</v>
      </c>
      <c r="Q381" s="191">
        <f t="shared" si="61"/>
        <v>0</v>
      </c>
      <c r="R381" s="191">
        <f t="shared" si="61"/>
        <v>0</v>
      </c>
      <c r="S381" s="191">
        <f t="shared" si="61"/>
        <v>0</v>
      </c>
      <c r="T381" s="191">
        <f t="shared" si="61"/>
        <v>0</v>
      </c>
      <c r="U381" s="191">
        <f t="shared" si="61"/>
        <v>0</v>
      </c>
      <c r="V381" s="191">
        <f t="shared" si="61"/>
        <v>0</v>
      </c>
      <c r="W381" s="191">
        <f t="shared" si="61"/>
        <v>0</v>
      </c>
      <c r="X381" s="185">
        <f t="shared" si="61"/>
        <v>48.715</v>
      </c>
      <c r="Y381" s="170">
        <f>X381/G375*100</f>
        <v>2.43575</v>
      </c>
      <c r="Z381" s="125">
        <f>Z382</f>
        <v>0</v>
      </c>
      <c r="AA381" s="147">
        <v>0</v>
      </c>
    </row>
    <row r="382" spans="1:27" ht="21" customHeight="1" outlineLevel="6" thickBot="1">
      <c r="A382" s="5" t="s">
        <v>100</v>
      </c>
      <c r="B382" s="21">
        <v>951</v>
      </c>
      <c r="C382" s="6" t="s">
        <v>71</v>
      </c>
      <c r="D382" s="6" t="s">
        <v>326</v>
      </c>
      <c r="E382" s="6" t="s">
        <v>95</v>
      </c>
      <c r="F382" s="6"/>
      <c r="G382" s="127">
        <f>G383</f>
        <v>0</v>
      </c>
      <c r="H382" s="192">
        <f t="shared" si="61"/>
        <v>0</v>
      </c>
      <c r="I382" s="192">
        <f t="shared" si="61"/>
        <v>0</v>
      </c>
      <c r="J382" s="192">
        <f t="shared" si="61"/>
        <v>0</v>
      </c>
      <c r="K382" s="192">
        <f t="shared" si="61"/>
        <v>0</v>
      </c>
      <c r="L382" s="192">
        <f t="shared" si="61"/>
        <v>0</v>
      </c>
      <c r="M382" s="192">
        <f t="shared" si="61"/>
        <v>0</v>
      </c>
      <c r="N382" s="192">
        <f t="shared" si="61"/>
        <v>0</v>
      </c>
      <c r="O382" s="192">
        <f t="shared" si="61"/>
        <v>0</v>
      </c>
      <c r="P382" s="192">
        <f t="shared" si="61"/>
        <v>0</v>
      </c>
      <c r="Q382" s="192">
        <f t="shared" si="61"/>
        <v>0</v>
      </c>
      <c r="R382" s="192">
        <f t="shared" si="61"/>
        <v>0</v>
      </c>
      <c r="S382" s="192">
        <f t="shared" si="61"/>
        <v>0</v>
      </c>
      <c r="T382" s="192">
        <f t="shared" si="61"/>
        <v>0</v>
      </c>
      <c r="U382" s="192">
        <f t="shared" si="61"/>
        <v>0</v>
      </c>
      <c r="V382" s="192">
        <f t="shared" si="61"/>
        <v>0</v>
      </c>
      <c r="W382" s="192">
        <f t="shared" si="61"/>
        <v>0</v>
      </c>
      <c r="X382" s="186">
        <f>X383</f>
        <v>48.715</v>
      </c>
      <c r="Y382" s="170">
        <f>X382/G376*100</f>
        <v>2.43575</v>
      </c>
      <c r="Z382" s="127">
        <f>Z383</f>
        <v>0</v>
      </c>
      <c r="AA382" s="147">
        <v>0</v>
      </c>
    </row>
    <row r="383" spans="1:27" ht="32.25" outlineLevel="6" thickBot="1">
      <c r="A383" s="78" t="s">
        <v>101</v>
      </c>
      <c r="B383" s="82">
        <v>951</v>
      </c>
      <c r="C383" s="83" t="s">
        <v>71</v>
      </c>
      <c r="D383" s="83" t="s">
        <v>326</v>
      </c>
      <c r="E383" s="83" t="s">
        <v>96</v>
      </c>
      <c r="F383" s="83"/>
      <c r="G383" s="124">
        <v>0</v>
      </c>
      <c r="H383" s="196">
        <f t="shared" si="61"/>
        <v>0</v>
      </c>
      <c r="I383" s="196">
        <f t="shared" si="61"/>
        <v>0</v>
      </c>
      <c r="J383" s="196">
        <f t="shared" si="61"/>
        <v>0</v>
      </c>
      <c r="K383" s="196">
        <f t="shared" si="61"/>
        <v>0</v>
      </c>
      <c r="L383" s="196">
        <f t="shared" si="61"/>
        <v>0</v>
      </c>
      <c r="M383" s="196">
        <f t="shared" si="61"/>
        <v>0</v>
      </c>
      <c r="N383" s="196">
        <f t="shared" si="61"/>
        <v>0</v>
      </c>
      <c r="O383" s="196">
        <f t="shared" si="61"/>
        <v>0</v>
      </c>
      <c r="P383" s="196">
        <f t="shared" si="61"/>
        <v>0</v>
      </c>
      <c r="Q383" s="196">
        <f t="shared" si="61"/>
        <v>0</v>
      </c>
      <c r="R383" s="196">
        <f t="shared" si="61"/>
        <v>0</v>
      </c>
      <c r="S383" s="196">
        <f t="shared" si="61"/>
        <v>0</v>
      </c>
      <c r="T383" s="196">
        <f t="shared" si="61"/>
        <v>0</v>
      </c>
      <c r="U383" s="196">
        <f t="shared" si="61"/>
        <v>0</v>
      </c>
      <c r="V383" s="196">
        <f t="shared" si="61"/>
        <v>0</v>
      </c>
      <c r="W383" s="196">
        <f t="shared" si="61"/>
        <v>0</v>
      </c>
      <c r="X383" s="197">
        <f>X384</f>
        <v>48.715</v>
      </c>
      <c r="Y383" s="170">
        <f>X383/G377*100</f>
        <v>2.43575</v>
      </c>
      <c r="Z383" s="124">
        <v>0</v>
      </c>
      <c r="AA383" s="147">
        <v>0</v>
      </c>
    </row>
    <row r="384" spans="1:27" ht="32.25" outlineLevel="6" thickBot="1">
      <c r="A384" s="95" t="s">
        <v>78</v>
      </c>
      <c r="B384" s="18">
        <v>951</v>
      </c>
      <c r="C384" s="14" t="s">
        <v>65</v>
      </c>
      <c r="D384" s="14" t="s">
        <v>260</v>
      </c>
      <c r="E384" s="14" t="s">
        <v>5</v>
      </c>
      <c r="F384" s="14"/>
      <c r="G384" s="122">
        <f>G385</f>
        <v>300</v>
      </c>
      <c r="H384" s="200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201"/>
      <c r="X384" s="188">
        <v>48.715</v>
      </c>
      <c r="Y384" s="170" t="e">
        <f>X384/G378*100</f>
        <v>#DIV/0!</v>
      </c>
      <c r="Z384" s="122">
        <f>Z385</f>
        <v>103.765</v>
      </c>
      <c r="AA384" s="147">
        <f t="shared" si="46"/>
        <v>34.58833333333333</v>
      </c>
    </row>
    <row r="385" spans="1:27" ht="16.5" outlineLevel="6" thickBot="1">
      <c r="A385" s="8" t="s">
        <v>179</v>
      </c>
      <c r="B385" s="19">
        <v>951</v>
      </c>
      <c r="C385" s="9" t="s">
        <v>66</v>
      </c>
      <c r="D385" s="9" t="s">
        <v>260</v>
      </c>
      <c r="E385" s="9" t="s">
        <v>5</v>
      </c>
      <c r="F385" s="9"/>
      <c r="G385" s="123">
        <f>G386</f>
        <v>300</v>
      </c>
      <c r="H385" s="202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169"/>
      <c r="Y385" s="170"/>
      <c r="Z385" s="123">
        <f>Z386</f>
        <v>103.765</v>
      </c>
      <c r="AA385" s="147">
        <f t="shared" si="46"/>
        <v>34.58833333333333</v>
      </c>
    </row>
    <row r="386" spans="1:27" ht="32.25" outlineLevel="6" thickBot="1">
      <c r="A386" s="98" t="s">
        <v>135</v>
      </c>
      <c r="B386" s="19">
        <v>951</v>
      </c>
      <c r="C386" s="9" t="s">
        <v>66</v>
      </c>
      <c r="D386" s="9" t="s">
        <v>261</v>
      </c>
      <c r="E386" s="9" t="s">
        <v>5</v>
      </c>
      <c r="F386" s="9"/>
      <c r="G386" s="123">
        <f>G387</f>
        <v>300</v>
      </c>
      <c r="H386" s="182">
        <f aca="true" t="shared" si="62" ref="H386:X389">H387</f>
        <v>0</v>
      </c>
      <c r="I386" s="182">
        <f t="shared" si="62"/>
        <v>0</v>
      </c>
      <c r="J386" s="182">
        <f t="shared" si="62"/>
        <v>0</v>
      </c>
      <c r="K386" s="182">
        <f t="shared" si="62"/>
        <v>0</v>
      </c>
      <c r="L386" s="182">
        <f t="shared" si="62"/>
        <v>0</v>
      </c>
      <c r="M386" s="182">
        <f t="shared" si="62"/>
        <v>0</v>
      </c>
      <c r="N386" s="182">
        <f t="shared" si="62"/>
        <v>0</v>
      </c>
      <c r="O386" s="182">
        <f t="shared" si="62"/>
        <v>0</v>
      </c>
      <c r="P386" s="182">
        <f t="shared" si="62"/>
        <v>0</v>
      </c>
      <c r="Q386" s="182">
        <f t="shared" si="62"/>
        <v>0</v>
      </c>
      <c r="R386" s="182">
        <f t="shared" si="62"/>
        <v>0</v>
      </c>
      <c r="S386" s="182">
        <f t="shared" si="62"/>
        <v>0</v>
      </c>
      <c r="T386" s="182">
        <f t="shared" si="62"/>
        <v>0</v>
      </c>
      <c r="U386" s="182">
        <f t="shared" si="62"/>
        <v>0</v>
      </c>
      <c r="V386" s="182">
        <f t="shared" si="62"/>
        <v>0</v>
      </c>
      <c r="W386" s="182">
        <f t="shared" si="62"/>
        <v>0</v>
      </c>
      <c r="X386" s="183">
        <f t="shared" si="62"/>
        <v>0</v>
      </c>
      <c r="Y386" s="170" t="e">
        <f aca="true" t="shared" si="63" ref="Y386:Y394">X386/G380*100</f>
        <v>#DIV/0!</v>
      </c>
      <c r="Z386" s="123">
        <f>Z387</f>
        <v>103.765</v>
      </c>
      <c r="AA386" s="147">
        <f t="shared" si="46"/>
        <v>34.58833333333333</v>
      </c>
    </row>
    <row r="387" spans="1:27" ht="32.25" outlineLevel="6" thickBot="1">
      <c r="A387" s="98" t="s">
        <v>136</v>
      </c>
      <c r="B387" s="19">
        <v>951</v>
      </c>
      <c r="C387" s="9" t="s">
        <v>66</v>
      </c>
      <c r="D387" s="9" t="s">
        <v>262</v>
      </c>
      <c r="E387" s="9" t="s">
        <v>5</v>
      </c>
      <c r="F387" s="9"/>
      <c r="G387" s="123">
        <f>G388</f>
        <v>300</v>
      </c>
      <c r="H387" s="191">
        <f t="shared" si="62"/>
        <v>0</v>
      </c>
      <c r="I387" s="191">
        <f t="shared" si="62"/>
        <v>0</v>
      </c>
      <c r="J387" s="191">
        <f t="shared" si="62"/>
        <v>0</v>
      </c>
      <c r="K387" s="191">
        <f t="shared" si="62"/>
        <v>0</v>
      </c>
      <c r="L387" s="191">
        <f t="shared" si="62"/>
        <v>0</v>
      </c>
      <c r="M387" s="191">
        <f t="shared" si="62"/>
        <v>0</v>
      </c>
      <c r="N387" s="191">
        <f t="shared" si="62"/>
        <v>0</v>
      </c>
      <c r="O387" s="191">
        <f t="shared" si="62"/>
        <v>0</v>
      </c>
      <c r="P387" s="191">
        <f t="shared" si="62"/>
        <v>0</v>
      </c>
      <c r="Q387" s="191">
        <f t="shared" si="62"/>
        <v>0</v>
      </c>
      <c r="R387" s="191">
        <f t="shared" si="62"/>
        <v>0</v>
      </c>
      <c r="S387" s="191">
        <f t="shared" si="62"/>
        <v>0</v>
      </c>
      <c r="T387" s="191">
        <f t="shared" si="62"/>
        <v>0</v>
      </c>
      <c r="U387" s="191">
        <f t="shared" si="62"/>
        <v>0</v>
      </c>
      <c r="V387" s="191">
        <f t="shared" si="62"/>
        <v>0</v>
      </c>
      <c r="W387" s="191">
        <f t="shared" si="62"/>
        <v>0</v>
      </c>
      <c r="X387" s="185">
        <f t="shared" si="62"/>
        <v>0</v>
      </c>
      <c r="Y387" s="170" t="e">
        <f t="shared" si="63"/>
        <v>#DIV/0!</v>
      </c>
      <c r="Z387" s="123">
        <f>Z388</f>
        <v>103.765</v>
      </c>
      <c r="AA387" s="147">
        <f t="shared" si="46"/>
        <v>34.58833333333333</v>
      </c>
    </row>
    <row r="388" spans="1:27" ht="32.25" outlineLevel="6" thickBot="1">
      <c r="A388" s="84" t="s">
        <v>180</v>
      </c>
      <c r="B388" s="80">
        <v>951</v>
      </c>
      <c r="C388" s="81" t="s">
        <v>66</v>
      </c>
      <c r="D388" s="81" t="s">
        <v>327</v>
      </c>
      <c r="E388" s="81" t="s">
        <v>5</v>
      </c>
      <c r="F388" s="81"/>
      <c r="G388" s="125">
        <f>G389</f>
        <v>300</v>
      </c>
      <c r="H388" s="192">
        <f t="shared" si="62"/>
        <v>0</v>
      </c>
      <c r="I388" s="192">
        <f t="shared" si="62"/>
        <v>0</v>
      </c>
      <c r="J388" s="192">
        <f t="shared" si="62"/>
        <v>0</v>
      </c>
      <c r="K388" s="192">
        <f t="shared" si="62"/>
        <v>0</v>
      </c>
      <c r="L388" s="192">
        <f t="shared" si="62"/>
        <v>0</v>
      </c>
      <c r="M388" s="192">
        <f t="shared" si="62"/>
        <v>0</v>
      </c>
      <c r="N388" s="192">
        <f t="shared" si="62"/>
        <v>0</v>
      </c>
      <c r="O388" s="192">
        <f t="shared" si="62"/>
        <v>0</v>
      </c>
      <c r="P388" s="192">
        <f t="shared" si="62"/>
        <v>0</v>
      </c>
      <c r="Q388" s="192">
        <f t="shared" si="62"/>
        <v>0</v>
      </c>
      <c r="R388" s="192">
        <f t="shared" si="62"/>
        <v>0</v>
      </c>
      <c r="S388" s="192">
        <f t="shared" si="62"/>
        <v>0</v>
      </c>
      <c r="T388" s="192">
        <f t="shared" si="62"/>
        <v>0</v>
      </c>
      <c r="U388" s="192">
        <f t="shared" si="62"/>
        <v>0</v>
      </c>
      <c r="V388" s="192">
        <f t="shared" si="62"/>
        <v>0</v>
      </c>
      <c r="W388" s="192">
        <f t="shared" si="62"/>
        <v>0</v>
      </c>
      <c r="X388" s="186">
        <f t="shared" si="62"/>
        <v>0</v>
      </c>
      <c r="Y388" s="170" t="e">
        <f t="shared" si="63"/>
        <v>#DIV/0!</v>
      </c>
      <c r="Z388" s="125">
        <f>Z389</f>
        <v>103.765</v>
      </c>
      <c r="AA388" s="147">
        <f t="shared" si="46"/>
        <v>34.58833333333333</v>
      </c>
    </row>
    <row r="389" spans="1:27" ht="16.5" outlineLevel="6" thickBot="1">
      <c r="A389" s="136" t="s">
        <v>128</v>
      </c>
      <c r="B389" s="148">
        <v>951</v>
      </c>
      <c r="C389" s="137" t="s">
        <v>66</v>
      </c>
      <c r="D389" s="137" t="s">
        <v>327</v>
      </c>
      <c r="E389" s="137" t="s">
        <v>223</v>
      </c>
      <c r="F389" s="137"/>
      <c r="G389" s="138">
        <v>300</v>
      </c>
      <c r="H389" s="203">
        <f t="shared" si="62"/>
        <v>0</v>
      </c>
      <c r="I389" s="203">
        <f t="shared" si="62"/>
        <v>0</v>
      </c>
      <c r="J389" s="203">
        <f t="shared" si="62"/>
        <v>0</v>
      </c>
      <c r="K389" s="203">
        <f t="shared" si="62"/>
        <v>0</v>
      </c>
      <c r="L389" s="203">
        <f t="shared" si="62"/>
        <v>0</v>
      </c>
      <c r="M389" s="203">
        <f t="shared" si="62"/>
        <v>0</v>
      </c>
      <c r="N389" s="203">
        <f t="shared" si="62"/>
        <v>0</v>
      </c>
      <c r="O389" s="203">
        <f t="shared" si="62"/>
        <v>0</v>
      </c>
      <c r="P389" s="203">
        <f t="shared" si="62"/>
        <v>0</v>
      </c>
      <c r="Q389" s="203">
        <f t="shared" si="62"/>
        <v>0</v>
      </c>
      <c r="R389" s="203">
        <f t="shared" si="62"/>
        <v>0</v>
      </c>
      <c r="S389" s="203">
        <f t="shared" si="62"/>
        <v>0</v>
      </c>
      <c r="T389" s="203">
        <f t="shared" si="62"/>
        <v>0</v>
      </c>
      <c r="U389" s="203">
        <f t="shared" si="62"/>
        <v>0</v>
      </c>
      <c r="V389" s="203">
        <f t="shared" si="62"/>
        <v>0</v>
      </c>
      <c r="W389" s="203">
        <f t="shared" si="62"/>
        <v>0</v>
      </c>
      <c r="X389" s="204">
        <f t="shared" si="62"/>
        <v>0</v>
      </c>
      <c r="Y389" s="195" t="e">
        <f t="shared" si="63"/>
        <v>#DIV/0!</v>
      </c>
      <c r="Z389" s="138">
        <v>103.765</v>
      </c>
      <c r="AA389" s="147">
        <f t="shared" si="46"/>
        <v>34.58833333333333</v>
      </c>
    </row>
    <row r="390" spans="1:27" ht="63.75" outlineLevel="6" thickBot="1">
      <c r="A390" s="95" t="s">
        <v>73</v>
      </c>
      <c r="B390" s="18">
        <v>951</v>
      </c>
      <c r="C390" s="14" t="s">
        <v>74</v>
      </c>
      <c r="D390" s="14" t="s">
        <v>260</v>
      </c>
      <c r="E390" s="14" t="s">
        <v>5</v>
      </c>
      <c r="F390" s="14"/>
      <c r="G390" s="122">
        <f aca="true" t="shared" si="64" ref="G390:G395">G391</f>
        <v>21210</v>
      </c>
      <c r="H390" s="25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41"/>
      <c r="X390" s="58">
        <v>0</v>
      </c>
      <c r="Y390" s="54">
        <f t="shared" si="63"/>
        <v>0</v>
      </c>
      <c r="Z390" s="122">
        <f aca="true" t="shared" si="65" ref="Z390:Z395">Z391</f>
        <v>10604.997</v>
      </c>
      <c r="AA390" s="147">
        <f t="shared" si="46"/>
        <v>49.99998585572843</v>
      </c>
    </row>
    <row r="391" spans="1:27" ht="48" outlineLevel="6" thickBot="1">
      <c r="A391" s="98" t="s">
        <v>76</v>
      </c>
      <c r="B391" s="19">
        <v>951</v>
      </c>
      <c r="C391" s="9" t="s">
        <v>75</v>
      </c>
      <c r="D391" s="9" t="s">
        <v>260</v>
      </c>
      <c r="E391" s="9" t="s">
        <v>5</v>
      </c>
      <c r="F391" s="9"/>
      <c r="G391" s="123">
        <f t="shared" si="64"/>
        <v>21210</v>
      </c>
      <c r="H391" s="29" t="e">
        <f aca="true" t="shared" si="66" ref="H391:X393">H392</f>
        <v>#REF!</v>
      </c>
      <c r="I391" s="29" t="e">
        <f t="shared" si="66"/>
        <v>#REF!</v>
      </c>
      <c r="J391" s="29" t="e">
        <f t="shared" si="66"/>
        <v>#REF!</v>
      </c>
      <c r="K391" s="29" t="e">
        <f t="shared" si="66"/>
        <v>#REF!</v>
      </c>
      <c r="L391" s="29" t="e">
        <f t="shared" si="66"/>
        <v>#REF!</v>
      </c>
      <c r="M391" s="29" t="e">
        <f t="shared" si="66"/>
        <v>#REF!</v>
      </c>
      <c r="N391" s="29" t="e">
        <f t="shared" si="66"/>
        <v>#REF!</v>
      </c>
      <c r="O391" s="29" t="e">
        <f t="shared" si="66"/>
        <v>#REF!</v>
      </c>
      <c r="P391" s="29" t="e">
        <f t="shared" si="66"/>
        <v>#REF!</v>
      </c>
      <c r="Q391" s="29" t="e">
        <f t="shared" si="66"/>
        <v>#REF!</v>
      </c>
      <c r="R391" s="29" t="e">
        <f t="shared" si="66"/>
        <v>#REF!</v>
      </c>
      <c r="S391" s="29" t="e">
        <f t="shared" si="66"/>
        <v>#REF!</v>
      </c>
      <c r="T391" s="29" t="e">
        <f t="shared" si="66"/>
        <v>#REF!</v>
      </c>
      <c r="U391" s="29" t="e">
        <f t="shared" si="66"/>
        <v>#REF!</v>
      </c>
      <c r="V391" s="29" t="e">
        <f t="shared" si="66"/>
        <v>#REF!</v>
      </c>
      <c r="W391" s="29" t="e">
        <f t="shared" si="66"/>
        <v>#REF!</v>
      </c>
      <c r="X391" s="65" t="e">
        <f t="shared" si="66"/>
        <v>#REF!</v>
      </c>
      <c r="Y391" s="54" t="e">
        <f t="shared" si="63"/>
        <v>#REF!</v>
      </c>
      <c r="Z391" s="123">
        <f t="shared" si="65"/>
        <v>10604.997</v>
      </c>
      <c r="AA391" s="147">
        <f t="shared" si="46"/>
        <v>49.99998585572843</v>
      </c>
    </row>
    <row r="392" spans="1:27" ht="32.25" outlineLevel="6" thickBot="1">
      <c r="A392" s="98" t="s">
        <v>135</v>
      </c>
      <c r="B392" s="19">
        <v>951</v>
      </c>
      <c r="C392" s="9" t="s">
        <v>75</v>
      </c>
      <c r="D392" s="9" t="s">
        <v>261</v>
      </c>
      <c r="E392" s="9" t="s">
        <v>5</v>
      </c>
      <c r="F392" s="9"/>
      <c r="G392" s="123">
        <f t="shared" si="64"/>
        <v>21210</v>
      </c>
      <c r="H392" s="31" t="e">
        <f t="shared" si="66"/>
        <v>#REF!</v>
      </c>
      <c r="I392" s="31" t="e">
        <f t="shared" si="66"/>
        <v>#REF!</v>
      </c>
      <c r="J392" s="31" t="e">
        <f t="shared" si="66"/>
        <v>#REF!</v>
      </c>
      <c r="K392" s="31" t="e">
        <f t="shared" si="66"/>
        <v>#REF!</v>
      </c>
      <c r="L392" s="31" t="e">
        <f t="shared" si="66"/>
        <v>#REF!</v>
      </c>
      <c r="M392" s="31" t="e">
        <f t="shared" si="66"/>
        <v>#REF!</v>
      </c>
      <c r="N392" s="31" t="e">
        <f t="shared" si="66"/>
        <v>#REF!</v>
      </c>
      <c r="O392" s="31" t="e">
        <f t="shared" si="66"/>
        <v>#REF!</v>
      </c>
      <c r="P392" s="31" t="e">
        <f t="shared" si="66"/>
        <v>#REF!</v>
      </c>
      <c r="Q392" s="31" t="e">
        <f t="shared" si="66"/>
        <v>#REF!</v>
      </c>
      <c r="R392" s="31" t="e">
        <f t="shared" si="66"/>
        <v>#REF!</v>
      </c>
      <c r="S392" s="31" t="e">
        <f t="shared" si="66"/>
        <v>#REF!</v>
      </c>
      <c r="T392" s="31" t="e">
        <f t="shared" si="66"/>
        <v>#REF!</v>
      </c>
      <c r="U392" s="31" t="e">
        <f t="shared" si="66"/>
        <v>#REF!</v>
      </c>
      <c r="V392" s="31" t="e">
        <f t="shared" si="66"/>
        <v>#REF!</v>
      </c>
      <c r="W392" s="31" t="e">
        <f t="shared" si="66"/>
        <v>#REF!</v>
      </c>
      <c r="X392" s="59" t="e">
        <f t="shared" si="66"/>
        <v>#REF!</v>
      </c>
      <c r="Y392" s="54" t="e">
        <f t="shared" si="63"/>
        <v>#REF!</v>
      </c>
      <c r="Z392" s="123">
        <f t="shared" si="65"/>
        <v>10604.997</v>
      </c>
      <c r="AA392" s="147">
        <f t="shared" si="46"/>
        <v>49.99998585572843</v>
      </c>
    </row>
    <row r="393" spans="1:27" ht="32.25" outlineLevel="6" thickBot="1">
      <c r="A393" s="98" t="s">
        <v>136</v>
      </c>
      <c r="B393" s="19">
        <v>951</v>
      </c>
      <c r="C393" s="9" t="s">
        <v>75</v>
      </c>
      <c r="D393" s="9" t="s">
        <v>262</v>
      </c>
      <c r="E393" s="9" t="s">
        <v>5</v>
      </c>
      <c r="F393" s="9"/>
      <c r="G393" s="123">
        <f>G394+G397</f>
        <v>21210</v>
      </c>
      <c r="H393" s="31" t="e">
        <f t="shared" si="66"/>
        <v>#REF!</v>
      </c>
      <c r="I393" s="31" t="e">
        <f t="shared" si="66"/>
        <v>#REF!</v>
      </c>
      <c r="J393" s="31" t="e">
        <f t="shared" si="66"/>
        <v>#REF!</v>
      </c>
      <c r="K393" s="31" t="e">
        <f t="shared" si="66"/>
        <v>#REF!</v>
      </c>
      <c r="L393" s="31" t="e">
        <f t="shared" si="66"/>
        <v>#REF!</v>
      </c>
      <c r="M393" s="31" t="e">
        <f t="shared" si="66"/>
        <v>#REF!</v>
      </c>
      <c r="N393" s="31" t="e">
        <f t="shared" si="66"/>
        <v>#REF!</v>
      </c>
      <c r="O393" s="31" t="e">
        <f t="shared" si="66"/>
        <v>#REF!</v>
      </c>
      <c r="P393" s="31" t="e">
        <f t="shared" si="66"/>
        <v>#REF!</v>
      </c>
      <c r="Q393" s="31" t="e">
        <f t="shared" si="66"/>
        <v>#REF!</v>
      </c>
      <c r="R393" s="31" t="e">
        <f t="shared" si="66"/>
        <v>#REF!</v>
      </c>
      <c r="S393" s="31" t="e">
        <f t="shared" si="66"/>
        <v>#REF!</v>
      </c>
      <c r="T393" s="31" t="e">
        <f t="shared" si="66"/>
        <v>#REF!</v>
      </c>
      <c r="U393" s="31" t="e">
        <f t="shared" si="66"/>
        <v>#REF!</v>
      </c>
      <c r="V393" s="31" t="e">
        <f t="shared" si="66"/>
        <v>#REF!</v>
      </c>
      <c r="W393" s="31" t="e">
        <f t="shared" si="66"/>
        <v>#REF!</v>
      </c>
      <c r="X393" s="59" t="e">
        <f t="shared" si="66"/>
        <v>#REF!</v>
      </c>
      <c r="Y393" s="54" t="e">
        <f t="shared" si="63"/>
        <v>#REF!</v>
      </c>
      <c r="Z393" s="123">
        <f>Z394+Z397</f>
        <v>10604.997</v>
      </c>
      <c r="AA393" s="147">
        <f t="shared" si="46"/>
        <v>49.99998585572843</v>
      </c>
    </row>
    <row r="394" spans="1:27" ht="48" outlineLevel="6" thickBot="1">
      <c r="A394" s="5" t="s">
        <v>181</v>
      </c>
      <c r="B394" s="21">
        <v>951</v>
      </c>
      <c r="C394" s="6" t="s">
        <v>75</v>
      </c>
      <c r="D394" s="6" t="s">
        <v>328</v>
      </c>
      <c r="E394" s="6" t="s">
        <v>5</v>
      </c>
      <c r="F394" s="6"/>
      <c r="G394" s="127">
        <f t="shared" si="64"/>
        <v>3151.866</v>
      </c>
      <c r="H394" s="33" t="e">
        <f>#REF!</f>
        <v>#REF!</v>
      </c>
      <c r="I394" s="33" t="e">
        <f>#REF!</f>
        <v>#REF!</v>
      </c>
      <c r="J394" s="33" t="e">
        <f>#REF!</f>
        <v>#REF!</v>
      </c>
      <c r="K394" s="33" t="e">
        <f>#REF!</f>
        <v>#REF!</v>
      </c>
      <c r="L394" s="33" t="e">
        <f>#REF!</f>
        <v>#REF!</v>
      </c>
      <c r="M394" s="33" t="e">
        <f>#REF!</f>
        <v>#REF!</v>
      </c>
      <c r="N394" s="33" t="e">
        <f>#REF!</f>
        <v>#REF!</v>
      </c>
      <c r="O394" s="33" t="e">
        <f>#REF!</f>
        <v>#REF!</v>
      </c>
      <c r="P394" s="33" t="e">
        <f>#REF!</f>
        <v>#REF!</v>
      </c>
      <c r="Q394" s="33" t="e">
        <f>#REF!</f>
        <v>#REF!</v>
      </c>
      <c r="R394" s="33" t="e">
        <f>#REF!</f>
        <v>#REF!</v>
      </c>
      <c r="S394" s="33" t="e">
        <f>#REF!</f>
        <v>#REF!</v>
      </c>
      <c r="T394" s="33" t="e">
        <f>#REF!</f>
        <v>#REF!</v>
      </c>
      <c r="U394" s="33" t="e">
        <f>#REF!</f>
        <v>#REF!</v>
      </c>
      <c r="V394" s="33" t="e">
        <f>#REF!</f>
        <v>#REF!</v>
      </c>
      <c r="W394" s="33" t="e">
        <f>#REF!</f>
        <v>#REF!</v>
      </c>
      <c r="X394" s="61" t="e">
        <f>#REF!</f>
        <v>#REF!</v>
      </c>
      <c r="Y394" s="54" t="e">
        <f t="shared" si="63"/>
        <v>#REF!</v>
      </c>
      <c r="Z394" s="127">
        <f t="shared" si="65"/>
        <v>1575.93</v>
      </c>
      <c r="AA394" s="147">
        <f aca="true" t="shared" si="67" ref="AA394:AA450">Z394/G394*100</f>
        <v>49.9999048182886</v>
      </c>
    </row>
    <row r="395" spans="1:27" ht="16.5" outlineLevel="6" thickBot="1">
      <c r="A395" s="5" t="s">
        <v>131</v>
      </c>
      <c r="B395" s="21">
        <v>951</v>
      </c>
      <c r="C395" s="6" t="s">
        <v>75</v>
      </c>
      <c r="D395" s="6" t="s">
        <v>328</v>
      </c>
      <c r="E395" s="6" t="s">
        <v>129</v>
      </c>
      <c r="F395" s="6"/>
      <c r="G395" s="127">
        <f t="shared" si="64"/>
        <v>3151.866</v>
      </c>
      <c r="H395" s="50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73"/>
      <c r="Y395" s="54"/>
      <c r="Z395" s="127">
        <f t="shared" si="65"/>
        <v>1575.93</v>
      </c>
      <c r="AA395" s="147">
        <f t="shared" si="67"/>
        <v>49.9999048182886</v>
      </c>
    </row>
    <row r="396" spans="1:27" ht="16.5" outlineLevel="6" thickBot="1">
      <c r="A396" s="78" t="s">
        <v>132</v>
      </c>
      <c r="B396" s="82">
        <v>951</v>
      </c>
      <c r="C396" s="83" t="s">
        <v>75</v>
      </c>
      <c r="D396" s="83" t="s">
        <v>328</v>
      </c>
      <c r="E396" s="83" t="s">
        <v>130</v>
      </c>
      <c r="F396" s="83"/>
      <c r="G396" s="124">
        <v>3151.866</v>
      </c>
      <c r="H396" s="50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73"/>
      <c r="Y396" s="54"/>
      <c r="Z396" s="124">
        <v>1575.93</v>
      </c>
      <c r="AA396" s="147">
        <f t="shared" si="67"/>
        <v>49.9999048182886</v>
      </c>
    </row>
    <row r="397" spans="1:27" ht="48" outlineLevel="6" thickBot="1">
      <c r="A397" s="5" t="s">
        <v>408</v>
      </c>
      <c r="B397" s="21">
        <v>951</v>
      </c>
      <c r="C397" s="6" t="s">
        <v>75</v>
      </c>
      <c r="D397" s="6" t="s">
        <v>403</v>
      </c>
      <c r="E397" s="6" t="s">
        <v>5</v>
      </c>
      <c r="F397" s="6"/>
      <c r="G397" s="127">
        <f>G398</f>
        <v>18058.134</v>
      </c>
      <c r="H397" s="50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73"/>
      <c r="Y397" s="54"/>
      <c r="Z397" s="127">
        <f>Z398</f>
        <v>9029.067</v>
      </c>
      <c r="AA397" s="147">
        <f t="shared" si="67"/>
        <v>50</v>
      </c>
    </row>
    <row r="398" spans="1:27" ht="16.5" outlineLevel="6" thickBot="1">
      <c r="A398" s="5" t="s">
        <v>131</v>
      </c>
      <c r="B398" s="21">
        <v>951</v>
      </c>
      <c r="C398" s="6" t="s">
        <v>75</v>
      </c>
      <c r="D398" s="6" t="s">
        <v>403</v>
      </c>
      <c r="E398" s="6" t="s">
        <v>129</v>
      </c>
      <c r="F398" s="6"/>
      <c r="G398" s="127">
        <f>G399</f>
        <v>18058.134</v>
      </c>
      <c r="H398" s="50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73"/>
      <c r="Y398" s="54"/>
      <c r="Z398" s="127">
        <f>Z399</f>
        <v>9029.067</v>
      </c>
      <c r="AA398" s="147">
        <f t="shared" si="67"/>
        <v>50</v>
      </c>
    </row>
    <row r="399" spans="1:27" ht="16.5" outlineLevel="6" thickBot="1">
      <c r="A399" s="78" t="s">
        <v>132</v>
      </c>
      <c r="B399" s="82">
        <v>951</v>
      </c>
      <c r="C399" s="83" t="s">
        <v>75</v>
      </c>
      <c r="D399" s="83" t="s">
        <v>403</v>
      </c>
      <c r="E399" s="83" t="s">
        <v>130</v>
      </c>
      <c r="F399" s="83"/>
      <c r="G399" s="124">
        <v>18058.134</v>
      </c>
      <c r="H399" s="50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73"/>
      <c r="Y399" s="54"/>
      <c r="Z399" s="124">
        <v>9029.067</v>
      </c>
      <c r="AA399" s="147">
        <f t="shared" si="67"/>
        <v>50</v>
      </c>
    </row>
    <row r="400" spans="1:27" ht="43.5" outlineLevel="6" thickBot="1">
      <c r="A400" s="91" t="s">
        <v>63</v>
      </c>
      <c r="B400" s="92" t="s">
        <v>62</v>
      </c>
      <c r="C400" s="92" t="s">
        <v>61</v>
      </c>
      <c r="D400" s="92" t="s">
        <v>260</v>
      </c>
      <c r="E400" s="92" t="s">
        <v>5</v>
      </c>
      <c r="F400" s="93"/>
      <c r="G400" s="212">
        <f>G401+G509</f>
        <v>445321.082</v>
      </c>
      <c r="H400" s="198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206"/>
      <c r="Y400" s="170"/>
      <c r="Z400" s="212">
        <f>Z401+Z509</f>
        <v>264505.413</v>
      </c>
      <c r="AA400" s="147">
        <f t="shared" si="67"/>
        <v>59.396562096739004</v>
      </c>
    </row>
    <row r="401" spans="1:27" ht="19.5" outlineLevel="6" thickBot="1">
      <c r="A401" s="95" t="s">
        <v>47</v>
      </c>
      <c r="B401" s="18">
        <v>953</v>
      </c>
      <c r="C401" s="14" t="s">
        <v>46</v>
      </c>
      <c r="D401" s="14" t="s">
        <v>260</v>
      </c>
      <c r="E401" s="14" t="s">
        <v>5</v>
      </c>
      <c r="F401" s="14"/>
      <c r="G401" s="213">
        <f>G402+G429+G463+G474+G491</f>
        <v>441115.082</v>
      </c>
      <c r="H401" s="198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206"/>
      <c r="Y401" s="170"/>
      <c r="Z401" s="213">
        <f>Z402+Z429+Z463+Z474+Z491</f>
        <v>261962.123</v>
      </c>
      <c r="AA401" s="147">
        <f t="shared" si="67"/>
        <v>59.38634467274914</v>
      </c>
    </row>
    <row r="402" spans="1:27" ht="19.5" outlineLevel="6" thickBot="1">
      <c r="A402" s="95" t="s">
        <v>133</v>
      </c>
      <c r="B402" s="18">
        <v>953</v>
      </c>
      <c r="C402" s="14" t="s">
        <v>18</v>
      </c>
      <c r="D402" s="14" t="s">
        <v>260</v>
      </c>
      <c r="E402" s="14" t="s">
        <v>5</v>
      </c>
      <c r="F402" s="14"/>
      <c r="G402" s="213">
        <f>G407+G403</f>
        <v>98962.68828</v>
      </c>
      <c r="H402" s="198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206"/>
      <c r="Y402" s="170"/>
      <c r="Z402" s="213">
        <f>Z407+Z403</f>
        <v>54225.287000000004</v>
      </c>
      <c r="AA402" s="147">
        <f t="shared" si="67"/>
        <v>54.79366814144916</v>
      </c>
    </row>
    <row r="403" spans="1:27" ht="32.25" outlineLevel="6" thickBot="1">
      <c r="A403" s="98" t="s">
        <v>135</v>
      </c>
      <c r="B403" s="19">
        <v>953</v>
      </c>
      <c r="C403" s="9" t="s">
        <v>18</v>
      </c>
      <c r="D403" s="9" t="s">
        <v>261</v>
      </c>
      <c r="E403" s="9" t="s">
        <v>5</v>
      </c>
      <c r="F403" s="9"/>
      <c r="G403" s="205">
        <f>G404</f>
        <v>144.80628</v>
      </c>
      <c r="H403" s="198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206"/>
      <c r="Y403" s="170"/>
      <c r="Z403" s="205">
        <f>Z404</f>
        <v>144.806</v>
      </c>
      <c r="AA403" s="147">
        <f t="shared" si="67"/>
        <v>99.9998066382204</v>
      </c>
    </row>
    <row r="404" spans="1:27" ht="18.75" customHeight="1" outlineLevel="6" thickBot="1">
      <c r="A404" s="98" t="s">
        <v>136</v>
      </c>
      <c r="B404" s="19">
        <v>953</v>
      </c>
      <c r="C404" s="9" t="s">
        <v>18</v>
      </c>
      <c r="D404" s="9" t="s">
        <v>262</v>
      </c>
      <c r="E404" s="9" t="s">
        <v>5</v>
      </c>
      <c r="F404" s="9"/>
      <c r="G404" s="205">
        <f>G405</f>
        <v>144.80628</v>
      </c>
      <c r="H404" s="198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206"/>
      <c r="Y404" s="170"/>
      <c r="Z404" s="205">
        <f>Z405</f>
        <v>144.806</v>
      </c>
      <c r="AA404" s="147">
        <f t="shared" si="67"/>
        <v>99.9998066382204</v>
      </c>
    </row>
    <row r="405" spans="1:27" ht="32.25" outlineLevel="6" thickBot="1">
      <c r="A405" s="84" t="s">
        <v>389</v>
      </c>
      <c r="B405" s="80">
        <v>953</v>
      </c>
      <c r="C405" s="81" t="s">
        <v>18</v>
      </c>
      <c r="D405" s="81" t="s">
        <v>266</v>
      </c>
      <c r="E405" s="81" t="s">
        <v>5</v>
      </c>
      <c r="F405" s="81"/>
      <c r="G405" s="207">
        <f>G406</f>
        <v>144.80628</v>
      </c>
      <c r="H405" s="200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201"/>
      <c r="X405" s="208"/>
      <c r="Y405" s="170">
        <v>0</v>
      </c>
      <c r="Z405" s="207">
        <f>Z406</f>
        <v>144.806</v>
      </c>
      <c r="AA405" s="147">
        <f t="shared" si="67"/>
        <v>99.9998066382204</v>
      </c>
    </row>
    <row r="406" spans="1:27" ht="48" outlineLevel="6" thickBot="1">
      <c r="A406" s="136" t="s">
        <v>206</v>
      </c>
      <c r="B406" s="148">
        <v>953</v>
      </c>
      <c r="C406" s="137" t="s">
        <v>18</v>
      </c>
      <c r="D406" s="137" t="s">
        <v>266</v>
      </c>
      <c r="E406" s="137" t="s">
        <v>89</v>
      </c>
      <c r="F406" s="137"/>
      <c r="G406" s="209">
        <v>144.80628</v>
      </c>
      <c r="H406" s="210" t="e">
        <f>H407+#REF!</f>
        <v>#REF!</v>
      </c>
      <c r="I406" s="210" t="e">
        <f>I407+#REF!</f>
        <v>#REF!</v>
      </c>
      <c r="J406" s="210" t="e">
        <f>J407+#REF!</f>
        <v>#REF!</v>
      </c>
      <c r="K406" s="210" t="e">
        <f>K407+#REF!</f>
        <v>#REF!</v>
      </c>
      <c r="L406" s="210" t="e">
        <f>L407+#REF!</f>
        <v>#REF!</v>
      </c>
      <c r="M406" s="210" t="e">
        <f>M407+#REF!</f>
        <v>#REF!</v>
      </c>
      <c r="N406" s="210" t="e">
        <f>N407+#REF!</f>
        <v>#REF!</v>
      </c>
      <c r="O406" s="210" t="e">
        <f>O407+#REF!</f>
        <v>#REF!</v>
      </c>
      <c r="P406" s="210" t="e">
        <f>P407+#REF!</f>
        <v>#REF!</v>
      </c>
      <c r="Q406" s="210" t="e">
        <f>Q407+#REF!</f>
        <v>#REF!</v>
      </c>
      <c r="R406" s="210" t="e">
        <f>R407+#REF!</f>
        <v>#REF!</v>
      </c>
      <c r="S406" s="210" t="e">
        <f>S407+#REF!</f>
        <v>#REF!</v>
      </c>
      <c r="T406" s="210" t="e">
        <f>T407+#REF!</f>
        <v>#REF!</v>
      </c>
      <c r="U406" s="210" t="e">
        <f>U407+#REF!</f>
        <v>#REF!</v>
      </c>
      <c r="V406" s="210" t="e">
        <f>V407+#REF!</f>
        <v>#REF!</v>
      </c>
      <c r="W406" s="210" t="e">
        <f>W407+#REF!</f>
        <v>#REF!</v>
      </c>
      <c r="X406" s="211" t="e">
        <f>X407+#REF!</f>
        <v>#REF!</v>
      </c>
      <c r="Y406" s="195" t="e">
        <f>X406/G400*100</f>
        <v>#REF!</v>
      </c>
      <c r="Z406" s="209">
        <v>144.806</v>
      </c>
      <c r="AA406" s="147">
        <f t="shared" si="67"/>
        <v>99.9998066382204</v>
      </c>
    </row>
    <row r="407" spans="1:27" ht="19.5" outlineLevel="6" thickBot="1">
      <c r="A407" s="71" t="s">
        <v>239</v>
      </c>
      <c r="B407" s="19">
        <v>953</v>
      </c>
      <c r="C407" s="9" t="s">
        <v>18</v>
      </c>
      <c r="D407" s="9" t="s">
        <v>329</v>
      </c>
      <c r="E407" s="9" t="s">
        <v>5</v>
      </c>
      <c r="F407" s="9"/>
      <c r="G407" s="205">
        <f>G408+G421+G425</f>
        <v>98817.882</v>
      </c>
      <c r="H407" s="182" t="e">
        <f>H413+H421+#REF!+H506</f>
        <v>#REF!</v>
      </c>
      <c r="I407" s="182" t="e">
        <f>I413+I421+#REF!+I506</f>
        <v>#REF!</v>
      </c>
      <c r="J407" s="182" t="e">
        <f>J413+J421+#REF!+J506</f>
        <v>#REF!</v>
      </c>
      <c r="K407" s="182" t="e">
        <f>K413+K421+#REF!+K506</f>
        <v>#REF!</v>
      </c>
      <c r="L407" s="182" t="e">
        <f>L413+L421+#REF!+L506</f>
        <v>#REF!</v>
      </c>
      <c r="M407" s="182" t="e">
        <f>M413+M421+#REF!+M506</f>
        <v>#REF!</v>
      </c>
      <c r="N407" s="182" t="e">
        <f>N413+N421+#REF!+N506</f>
        <v>#REF!</v>
      </c>
      <c r="O407" s="182" t="e">
        <f>O413+O421+#REF!+O506</f>
        <v>#REF!</v>
      </c>
      <c r="P407" s="182" t="e">
        <f>P413+P421+#REF!+P506</f>
        <v>#REF!</v>
      </c>
      <c r="Q407" s="182" t="e">
        <f>Q413+Q421+#REF!+Q506</f>
        <v>#REF!</v>
      </c>
      <c r="R407" s="182" t="e">
        <f>R413+R421+#REF!+R506</f>
        <v>#REF!</v>
      </c>
      <c r="S407" s="182" t="e">
        <f>S413+S421+#REF!+S506</f>
        <v>#REF!</v>
      </c>
      <c r="T407" s="182" t="e">
        <f>T413+T421+#REF!+T506</f>
        <v>#REF!</v>
      </c>
      <c r="U407" s="182" t="e">
        <f>U413+U421+#REF!+U506</f>
        <v>#REF!</v>
      </c>
      <c r="V407" s="182" t="e">
        <f>V413+V421+#REF!+V506</f>
        <v>#REF!</v>
      </c>
      <c r="W407" s="182" t="e">
        <f>W413+W421+#REF!+W506</f>
        <v>#REF!</v>
      </c>
      <c r="X407" s="182" t="e">
        <f>X413+X421+#REF!+X506</f>
        <v>#REF!</v>
      </c>
      <c r="Y407" s="170" t="e">
        <f>X407/G401*100</f>
        <v>#REF!</v>
      </c>
      <c r="Z407" s="205">
        <f>Z408+Z421+Z425</f>
        <v>54080.48100000001</v>
      </c>
      <c r="AA407" s="147">
        <f t="shared" si="67"/>
        <v>54.72742372681091</v>
      </c>
    </row>
    <row r="408" spans="1:27" ht="19.5" outlineLevel="6" thickBot="1">
      <c r="A408" s="71" t="s">
        <v>182</v>
      </c>
      <c r="B408" s="19">
        <v>953</v>
      </c>
      <c r="C408" s="9" t="s">
        <v>18</v>
      </c>
      <c r="D408" s="9" t="s">
        <v>330</v>
      </c>
      <c r="E408" s="9" t="s">
        <v>5</v>
      </c>
      <c r="F408" s="9"/>
      <c r="G408" s="205">
        <f>G409+G412+G415+G418</f>
        <v>98817.882</v>
      </c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68"/>
      <c r="Y408" s="170"/>
      <c r="Z408" s="205">
        <f>Z409+Z412+Z415+Z418</f>
        <v>54080.48100000001</v>
      </c>
      <c r="AA408" s="147">
        <f t="shared" si="67"/>
        <v>54.72742372681091</v>
      </c>
    </row>
    <row r="409" spans="1:27" ht="32.25" outlineLevel="6" thickBot="1">
      <c r="A409" s="84" t="s">
        <v>159</v>
      </c>
      <c r="B409" s="80">
        <v>953</v>
      </c>
      <c r="C409" s="81" t="s">
        <v>18</v>
      </c>
      <c r="D409" s="81" t="s">
        <v>331</v>
      </c>
      <c r="E409" s="81" t="s">
        <v>5</v>
      </c>
      <c r="F409" s="81"/>
      <c r="G409" s="207">
        <f>G410</f>
        <v>32000</v>
      </c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68"/>
      <c r="Y409" s="170"/>
      <c r="Z409" s="207">
        <f>Z410</f>
        <v>19908.342</v>
      </c>
      <c r="AA409" s="147">
        <f t="shared" si="67"/>
        <v>62.21356875</v>
      </c>
    </row>
    <row r="410" spans="1:27" ht="19.5" outlineLevel="6" thickBot="1">
      <c r="A410" s="5" t="s">
        <v>120</v>
      </c>
      <c r="B410" s="21">
        <v>953</v>
      </c>
      <c r="C410" s="6" t="s">
        <v>18</v>
      </c>
      <c r="D410" s="6" t="s">
        <v>331</v>
      </c>
      <c r="E410" s="6" t="s">
        <v>119</v>
      </c>
      <c r="F410" s="6"/>
      <c r="G410" s="214">
        <f>G411</f>
        <v>32000</v>
      </c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68"/>
      <c r="Y410" s="170"/>
      <c r="Z410" s="214">
        <f>Z411</f>
        <v>19908.342</v>
      </c>
      <c r="AA410" s="147">
        <f t="shared" si="67"/>
        <v>62.21356875</v>
      </c>
    </row>
    <row r="411" spans="1:27" ht="48" outlineLevel="6" thickBot="1">
      <c r="A411" s="88" t="s">
        <v>206</v>
      </c>
      <c r="B411" s="82">
        <v>953</v>
      </c>
      <c r="C411" s="83" t="s">
        <v>18</v>
      </c>
      <c r="D411" s="83" t="s">
        <v>331</v>
      </c>
      <c r="E411" s="83" t="s">
        <v>89</v>
      </c>
      <c r="F411" s="83"/>
      <c r="G411" s="176">
        <v>32000</v>
      </c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68"/>
      <c r="Y411" s="170"/>
      <c r="Z411" s="176">
        <v>19908.342</v>
      </c>
      <c r="AA411" s="147">
        <f t="shared" si="67"/>
        <v>62.21356875</v>
      </c>
    </row>
    <row r="412" spans="1:27" ht="63.75" outlineLevel="6" thickBot="1">
      <c r="A412" s="100" t="s">
        <v>183</v>
      </c>
      <c r="B412" s="80">
        <v>953</v>
      </c>
      <c r="C412" s="81" t="s">
        <v>18</v>
      </c>
      <c r="D412" s="81" t="s">
        <v>332</v>
      </c>
      <c r="E412" s="81" t="s">
        <v>5</v>
      </c>
      <c r="F412" s="81"/>
      <c r="G412" s="207">
        <f>G413</f>
        <v>66037</v>
      </c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68"/>
      <c r="Y412" s="170"/>
      <c r="Z412" s="207">
        <f>Z413</f>
        <v>33708.05</v>
      </c>
      <c r="AA412" s="147">
        <f t="shared" si="67"/>
        <v>51.04418734951619</v>
      </c>
    </row>
    <row r="413" spans="1:27" ht="16.5" outlineLevel="6" thickBot="1">
      <c r="A413" s="5" t="s">
        <v>120</v>
      </c>
      <c r="B413" s="21">
        <v>953</v>
      </c>
      <c r="C413" s="6" t="s">
        <v>18</v>
      </c>
      <c r="D413" s="6" t="s">
        <v>332</v>
      </c>
      <c r="E413" s="6" t="s">
        <v>119</v>
      </c>
      <c r="F413" s="6"/>
      <c r="G413" s="214">
        <f>G414</f>
        <v>66037</v>
      </c>
      <c r="H413" s="192">
        <f aca="true" t="shared" si="68" ref="H413:X413">H414</f>
        <v>0</v>
      </c>
      <c r="I413" s="192">
        <f t="shared" si="68"/>
        <v>0</v>
      </c>
      <c r="J413" s="192">
        <f t="shared" si="68"/>
        <v>0</v>
      </c>
      <c r="K413" s="192">
        <f t="shared" si="68"/>
        <v>0</v>
      </c>
      <c r="L413" s="192">
        <f t="shared" si="68"/>
        <v>0</v>
      </c>
      <c r="M413" s="192">
        <f t="shared" si="68"/>
        <v>0</v>
      </c>
      <c r="N413" s="192">
        <f t="shared" si="68"/>
        <v>0</v>
      </c>
      <c r="O413" s="192">
        <f t="shared" si="68"/>
        <v>0</v>
      </c>
      <c r="P413" s="192">
        <f t="shared" si="68"/>
        <v>0</v>
      </c>
      <c r="Q413" s="192">
        <f t="shared" si="68"/>
        <v>0</v>
      </c>
      <c r="R413" s="192">
        <f t="shared" si="68"/>
        <v>0</v>
      </c>
      <c r="S413" s="192">
        <f t="shared" si="68"/>
        <v>0</v>
      </c>
      <c r="T413" s="192">
        <f t="shared" si="68"/>
        <v>0</v>
      </c>
      <c r="U413" s="192">
        <f t="shared" si="68"/>
        <v>0</v>
      </c>
      <c r="V413" s="192">
        <f t="shared" si="68"/>
        <v>0</v>
      </c>
      <c r="W413" s="192">
        <f t="shared" si="68"/>
        <v>0</v>
      </c>
      <c r="X413" s="186">
        <f t="shared" si="68"/>
        <v>34477.81647</v>
      </c>
      <c r="Y413" s="170">
        <f>X413/G407*100</f>
        <v>34.89026051985206</v>
      </c>
      <c r="Z413" s="214">
        <f>Z414</f>
        <v>33708.05</v>
      </c>
      <c r="AA413" s="147">
        <f t="shared" si="67"/>
        <v>51.04418734951619</v>
      </c>
    </row>
    <row r="414" spans="1:27" ht="48" outlineLevel="6" thickBot="1">
      <c r="A414" s="88" t="s">
        <v>206</v>
      </c>
      <c r="B414" s="82">
        <v>953</v>
      </c>
      <c r="C414" s="83" t="s">
        <v>18</v>
      </c>
      <c r="D414" s="83" t="s">
        <v>332</v>
      </c>
      <c r="E414" s="83" t="s">
        <v>89</v>
      </c>
      <c r="F414" s="83"/>
      <c r="G414" s="176">
        <v>66037</v>
      </c>
      <c r="H414" s="196">
        <f aca="true" t="shared" si="69" ref="H414:X414">H416</f>
        <v>0</v>
      </c>
      <c r="I414" s="196">
        <f t="shared" si="69"/>
        <v>0</v>
      </c>
      <c r="J414" s="196">
        <f t="shared" si="69"/>
        <v>0</v>
      </c>
      <c r="K414" s="196">
        <f t="shared" si="69"/>
        <v>0</v>
      </c>
      <c r="L414" s="196">
        <f t="shared" si="69"/>
        <v>0</v>
      </c>
      <c r="M414" s="196">
        <f t="shared" si="69"/>
        <v>0</v>
      </c>
      <c r="N414" s="196">
        <f t="shared" si="69"/>
        <v>0</v>
      </c>
      <c r="O414" s="196">
        <f t="shared" si="69"/>
        <v>0</v>
      </c>
      <c r="P414" s="196">
        <f t="shared" si="69"/>
        <v>0</v>
      </c>
      <c r="Q414" s="196">
        <f t="shared" si="69"/>
        <v>0</v>
      </c>
      <c r="R414" s="196">
        <f t="shared" si="69"/>
        <v>0</v>
      </c>
      <c r="S414" s="196">
        <f t="shared" si="69"/>
        <v>0</v>
      </c>
      <c r="T414" s="196">
        <f t="shared" si="69"/>
        <v>0</v>
      </c>
      <c r="U414" s="196">
        <f t="shared" si="69"/>
        <v>0</v>
      </c>
      <c r="V414" s="196">
        <f t="shared" si="69"/>
        <v>0</v>
      </c>
      <c r="W414" s="196">
        <f t="shared" si="69"/>
        <v>0</v>
      </c>
      <c r="X414" s="197">
        <f t="shared" si="69"/>
        <v>34477.81647</v>
      </c>
      <c r="Y414" s="170">
        <f>X414/G408*100</f>
        <v>34.89026051985206</v>
      </c>
      <c r="Z414" s="176">
        <v>33708.05</v>
      </c>
      <c r="AA414" s="147">
        <f t="shared" si="67"/>
        <v>51.04418734951619</v>
      </c>
    </row>
    <row r="415" spans="1:27" ht="32.25" outlineLevel="6" thickBot="1">
      <c r="A415" s="108" t="s">
        <v>184</v>
      </c>
      <c r="B415" s="113">
        <v>953</v>
      </c>
      <c r="C415" s="81" t="s">
        <v>18</v>
      </c>
      <c r="D415" s="81" t="s">
        <v>333</v>
      </c>
      <c r="E415" s="81" t="s">
        <v>5</v>
      </c>
      <c r="F415" s="81"/>
      <c r="G415" s="207">
        <f>G416</f>
        <v>494.882</v>
      </c>
      <c r="H415" s="198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206"/>
      <c r="Y415" s="170"/>
      <c r="Z415" s="207">
        <f>Z416</f>
        <v>464.089</v>
      </c>
      <c r="AA415" s="147">
        <f t="shared" si="67"/>
        <v>93.77770862549052</v>
      </c>
    </row>
    <row r="416" spans="1:27" ht="16.5" outlineLevel="6" thickBot="1">
      <c r="A416" s="5" t="s">
        <v>120</v>
      </c>
      <c r="B416" s="21">
        <v>953</v>
      </c>
      <c r="C416" s="6" t="s">
        <v>18</v>
      </c>
      <c r="D416" s="6" t="s">
        <v>333</v>
      </c>
      <c r="E416" s="6" t="s">
        <v>119</v>
      </c>
      <c r="F416" s="6"/>
      <c r="G416" s="214">
        <f>G417</f>
        <v>494.882</v>
      </c>
      <c r="H416" s="215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99"/>
      <c r="X416" s="188">
        <v>34477.81647</v>
      </c>
      <c r="Y416" s="170">
        <f>X416/G410*100</f>
        <v>107.74317646875001</v>
      </c>
      <c r="Z416" s="214">
        <f>Z417</f>
        <v>464.089</v>
      </c>
      <c r="AA416" s="147">
        <f t="shared" si="67"/>
        <v>93.77770862549052</v>
      </c>
    </row>
    <row r="417" spans="1:27" ht="16.5" outlineLevel="6" thickBot="1">
      <c r="A417" s="86" t="s">
        <v>87</v>
      </c>
      <c r="B417" s="114">
        <v>953</v>
      </c>
      <c r="C417" s="83" t="s">
        <v>18</v>
      </c>
      <c r="D417" s="83" t="s">
        <v>333</v>
      </c>
      <c r="E417" s="83" t="s">
        <v>88</v>
      </c>
      <c r="F417" s="83"/>
      <c r="G417" s="176">
        <v>494.882</v>
      </c>
      <c r="H417" s="198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69"/>
      <c r="Y417" s="170"/>
      <c r="Z417" s="176">
        <v>464.089</v>
      </c>
      <c r="AA417" s="147">
        <f t="shared" si="67"/>
        <v>93.77770862549052</v>
      </c>
    </row>
    <row r="418" spans="1:27" ht="63.75" outlineLevel="6" thickBot="1">
      <c r="A418" s="108" t="s">
        <v>420</v>
      </c>
      <c r="B418" s="113">
        <v>953</v>
      </c>
      <c r="C418" s="81" t="s">
        <v>18</v>
      </c>
      <c r="D418" s="81" t="s">
        <v>419</v>
      </c>
      <c r="E418" s="81" t="s">
        <v>5</v>
      </c>
      <c r="F418" s="81"/>
      <c r="G418" s="125">
        <f>G419</f>
        <v>286</v>
      </c>
      <c r="H418" s="50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66"/>
      <c r="Y418" s="54"/>
      <c r="Z418" s="125">
        <f>Z419</f>
        <v>0</v>
      </c>
      <c r="AA418" s="147">
        <f t="shared" si="67"/>
        <v>0</v>
      </c>
    </row>
    <row r="419" spans="1:27" ht="16.5" outlineLevel="6" thickBot="1">
      <c r="A419" s="5" t="s">
        <v>120</v>
      </c>
      <c r="B419" s="21">
        <v>953</v>
      </c>
      <c r="C419" s="6" t="s">
        <v>18</v>
      </c>
      <c r="D419" s="6" t="s">
        <v>419</v>
      </c>
      <c r="E419" s="6" t="s">
        <v>119</v>
      </c>
      <c r="F419" s="6"/>
      <c r="G419" s="127">
        <f>G420</f>
        <v>286</v>
      </c>
      <c r="H419" s="50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66"/>
      <c r="Y419" s="54"/>
      <c r="Z419" s="127">
        <f>Z420</f>
        <v>0</v>
      </c>
      <c r="AA419" s="147">
        <f t="shared" si="67"/>
        <v>0</v>
      </c>
    </row>
    <row r="420" spans="1:27" ht="16.5" outlineLevel="6" thickBot="1">
      <c r="A420" s="86" t="s">
        <v>87</v>
      </c>
      <c r="B420" s="114">
        <v>953</v>
      </c>
      <c r="C420" s="83" t="s">
        <v>18</v>
      </c>
      <c r="D420" s="83" t="s">
        <v>419</v>
      </c>
      <c r="E420" s="83" t="s">
        <v>88</v>
      </c>
      <c r="F420" s="83"/>
      <c r="G420" s="124">
        <v>286</v>
      </c>
      <c r="H420" s="50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66"/>
      <c r="Y420" s="54"/>
      <c r="Z420" s="124">
        <v>0</v>
      </c>
      <c r="AA420" s="147">
        <f t="shared" si="67"/>
        <v>0</v>
      </c>
    </row>
    <row r="421" spans="1:27" ht="32.25" outlineLevel="6" thickBot="1">
      <c r="A421" s="115" t="s">
        <v>240</v>
      </c>
      <c r="B421" s="119">
        <v>953</v>
      </c>
      <c r="C421" s="9" t="s">
        <v>18</v>
      </c>
      <c r="D421" s="9" t="s">
        <v>334</v>
      </c>
      <c r="E421" s="9" t="s">
        <v>5</v>
      </c>
      <c r="F421" s="9"/>
      <c r="G421" s="130">
        <f>G422</f>
        <v>0</v>
      </c>
      <c r="H421" s="31" t="e">
        <f>H422+#REF!+H444+H439</f>
        <v>#REF!</v>
      </c>
      <c r="I421" s="31" t="e">
        <f>I422+#REF!+I444+I439</f>
        <v>#REF!</v>
      </c>
      <c r="J421" s="31" t="e">
        <f>J422+#REF!+J444+J439</f>
        <v>#REF!</v>
      </c>
      <c r="K421" s="31" t="e">
        <f>K422+#REF!+K444+K439</f>
        <v>#REF!</v>
      </c>
      <c r="L421" s="31" t="e">
        <f>L422+#REF!+L444+L439</f>
        <v>#REF!</v>
      </c>
      <c r="M421" s="31" t="e">
        <f>M422+#REF!+M444+M439</f>
        <v>#REF!</v>
      </c>
      <c r="N421" s="31" t="e">
        <f>N422+#REF!+N444+N439</f>
        <v>#REF!</v>
      </c>
      <c r="O421" s="31" t="e">
        <f>O422+#REF!+O444+O439</f>
        <v>#REF!</v>
      </c>
      <c r="P421" s="31" t="e">
        <f>P422+#REF!+P444+P439</f>
        <v>#REF!</v>
      </c>
      <c r="Q421" s="31" t="e">
        <f>Q422+#REF!+Q444+Q439</f>
        <v>#REF!</v>
      </c>
      <c r="R421" s="31" t="e">
        <f>R422+#REF!+R444+R439</f>
        <v>#REF!</v>
      </c>
      <c r="S421" s="31" t="e">
        <f>S422+#REF!+S444+S439</f>
        <v>#REF!</v>
      </c>
      <c r="T421" s="31" t="e">
        <f>T422+#REF!+T444+T439</f>
        <v>#REF!</v>
      </c>
      <c r="U421" s="31" t="e">
        <f>U422+#REF!+U444+U439</f>
        <v>#REF!</v>
      </c>
      <c r="V421" s="31" t="e">
        <f>V422+#REF!+V444+V439</f>
        <v>#REF!</v>
      </c>
      <c r="W421" s="31" t="e">
        <f>W422+#REF!+W444+W439</f>
        <v>#REF!</v>
      </c>
      <c r="X421" s="31" t="e">
        <f>X422+#REF!+X444+X439</f>
        <v>#REF!</v>
      </c>
      <c r="Y421" s="54" t="e">
        <f>X421/G412*100</f>
        <v>#REF!</v>
      </c>
      <c r="Z421" s="130">
        <f>Z422</f>
        <v>0</v>
      </c>
      <c r="AA421" s="147">
        <v>0</v>
      </c>
    </row>
    <row r="422" spans="1:27" ht="32.25" outlineLevel="6" thickBot="1">
      <c r="A422" s="108" t="s">
        <v>185</v>
      </c>
      <c r="B422" s="113">
        <v>953</v>
      </c>
      <c r="C422" s="81" t="s">
        <v>18</v>
      </c>
      <c r="D422" s="81" t="s">
        <v>335</v>
      </c>
      <c r="E422" s="81" t="s">
        <v>5</v>
      </c>
      <c r="F422" s="81"/>
      <c r="G422" s="131">
        <f>G423</f>
        <v>0</v>
      </c>
      <c r="H422" s="32">
        <f aca="true" t="shared" si="70" ref="H422:X422">H423</f>
        <v>0</v>
      </c>
      <c r="I422" s="32">
        <f t="shared" si="70"/>
        <v>0</v>
      </c>
      <c r="J422" s="32">
        <f t="shared" si="70"/>
        <v>0</v>
      </c>
      <c r="K422" s="32">
        <f t="shared" si="70"/>
        <v>0</v>
      </c>
      <c r="L422" s="32">
        <f t="shared" si="70"/>
        <v>0</v>
      </c>
      <c r="M422" s="32">
        <f t="shared" si="70"/>
        <v>0</v>
      </c>
      <c r="N422" s="32">
        <f t="shared" si="70"/>
        <v>0</v>
      </c>
      <c r="O422" s="32">
        <f t="shared" si="70"/>
        <v>0</v>
      </c>
      <c r="P422" s="32">
        <f t="shared" si="70"/>
        <v>0</v>
      </c>
      <c r="Q422" s="32">
        <f t="shared" si="70"/>
        <v>0</v>
      </c>
      <c r="R422" s="32">
        <f t="shared" si="70"/>
        <v>0</v>
      </c>
      <c r="S422" s="32">
        <f t="shared" si="70"/>
        <v>0</v>
      </c>
      <c r="T422" s="32">
        <f t="shared" si="70"/>
        <v>0</v>
      </c>
      <c r="U422" s="32">
        <f t="shared" si="70"/>
        <v>0</v>
      </c>
      <c r="V422" s="32">
        <f t="shared" si="70"/>
        <v>0</v>
      </c>
      <c r="W422" s="32">
        <f t="shared" si="70"/>
        <v>0</v>
      </c>
      <c r="X422" s="63">
        <f t="shared" si="70"/>
        <v>48148.89725</v>
      </c>
      <c r="Y422" s="54">
        <f>X422/G413*100</f>
        <v>72.91199971228252</v>
      </c>
      <c r="Z422" s="131">
        <f>Z423</f>
        <v>0</v>
      </c>
      <c r="AA422" s="147">
        <v>0</v>
      </c>
    </row>
    <row r="423" spans="1:27" ht="16.5" outlineLevel="6" thickBot="1">
      <c r="A423" s="5" t="s">
        <v>120</v>
      </c>
      <c r="B423" s="21">
        <v>953</v>
      </c>
      <c r="C423" s="6" t="s">
        <v>18</v>
      </c>
      <c r="D423" s="6" t="s">
        <v>335</v>
      </c>
      <c r="E423" s="6" t="s">
        <v>119</v>
      </c>
      <c r="F423" s="6"/>
      <c r="G423" s="132">
        <f>G424</f>
        <v>0</v>
      </c>
      <c r="H423" s="33">
        <f aca="true" t="shared" si="71" ref="H423:X423">H434</f>
        <v>0</v>
      </c>
      <c r="I423" s="33">
        <f t="shared" si="71"/>
        <v>0</v>
      </c>
      <c r="J423" s="33">
        <f t="shared" si="71"/>
        <v>0</v>
      </c>
      <c r="K423" s="33">
        <f t="shared" si="71"/>
        <v>0</v>
      </c>
      <c r="L423" s="33">
        <f t="shared" si="71"/>
        <v>0</v>
      </c>
      <c r="M423" s="33">
        <f t="shared" si="71"/>
        <v>0</v>
      </c>
      <c r="N423" s="33">
        <f t="shared" si="71"/>
        <v>0</v>
      </c>
      <c r="O423" s="33">
        <f t="shared" si="71"/>
        <v>0</v>
      </c>
      <c r="P423" s="33">
        <f t="shared" si="71"/>
        <v>0</v>
      </c>
      <c r="Q423" s="33">
        <f t="shared" si="71"/>
        <v>0</v>
      </c>
      <c r="R423" s="33">
        <f t="shared" si="71"/>
        <v>0</v>
      </c>
      <c r="S423" s="33">
        <f t="shared" si="71"/>
        <v>0</v>
      </c>
      <c r="T423" s="33">
        <f t="shared" si="71"/>
        <v>0</v>
      </c>
      <c r="U423" s="33">
        <f t="shared" si="71"/>
        <v>0</v>
      </c>
      <c r="V423" s="33">
        <f t="shared" si="71"/>
        <v>0</v>
      </c>
      <c r="W423" s="33">
        <f t="shared" si="71"/>
        <v>0</v>
      </c>
      <c r="X423" s="61">
        <f t="shared" si="71"/>
        <v>48148.89725</v>
      </c>
      <c r="Y423" s="54">
        <f>X423/G414*100</f>
        <v>72.91199971228252</v>
      </c>
      <c r="Z423" s="132">
        <f>Z424</f>
        <v>0</v>
      </c>
      <c r="AA423" s="147">
        <v>0</v>
      </c>
    </row>
    <row r="424" spans="1:27" ht="16.5" outlineLevel="6" thickBot="1">
      <c r="A424" s="86" t="s">
        <v>87</v>
      </c>
      <c r="B424" s="114">
        <v>953</v>
      </c>
      <c r="C424" s="83" t="s">
        <v>18</v>
      </c>
      <c r="D424" s="83" t="s">
        <v>335</v>
      </c>
      <c r="E424" s="83" t="s">
        <v>88</v>
      </c>
      <c r="F424" s="83"/>
      <c r="G424" s="133">
        <v>0</v>
      </c>
      <c r="H424" s="50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73"/>
      <c r="Y424" s="54"/>
      <c r="Z424" s="133">
        <v>0</v>
      </c>
      <c r="AA424" s="147">
        <v>0</v>
      </c>
    </row>
    <row r="425" spans="1:27" ht="16.5" outlineLevel="6" thickBot="1">
      <c r="A425" s="115" t="s">
        <v>375</v>
      </c>
      <c r="B425" s="119">
        <v>953</v>
      </c>
      <c r="C425" s="9" t="s">
        <v>18</v>
      </c>
      <c r="D425" s="9" t="s">
        <v>377</v>
      </c>
      <c r="E425" s="9" t="s">
        <v>5</v>
      </c>
      <c r="F425" s="9"/>
      <c r="G425" s="123">
        <f>G426</f>
        <v>0</v>
      </c>
      <c r="H425" s="50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73"/>
      <c r="Y425" s="54"/>
      <c r="Z425" s="123">
        <f>Z426</f>
        <v>0</v>
      </c>
      <c r="AA425" s="147">
        <v>0</v>
      </c>
    </row>
    <row r="426" spans="1:27" ht="15" customHeight="1" outlineLevel="6" thickBot="1">
      <c r="A426" s="108" t="s">
        <v>376</v>
      </c>
      <c r="B426" s="113">
        <v>953</v>
      </c>
      <c r="C426" s="81" t="s">
        <v>18</v>
      </c>
      <c r="D426" s="81" t="s">
        <v>388</v>
      </c>
      <c r="E426" s="81" t="s">
        <v>5</v>
      </c>
      <c r="F426" s="81"/>
      <c r="G426" s="125">
        <f>G427</f>
        <v>0</v>
      </c>
      <c r="H426" s="50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73"/>
      <c r="Y426" s="54"/>
      <c r="Z426" s="125">
        <f>Z427</f>
        <v>0</v>
      </c>
      <c r="AA426" s="147">
        <v>0</v>
      </c>
    </row>
    <row r="427" spans="1:27" ht="16.5" outlineLevel="6" thickBot="1">
      <c r="A427" s="5" t="s">
        <v>120</v>
      </c>
      <c r="B427" s="21">
        <v>953</v>
      </c>
      <c r="C427" s="6" t="s">
        <v>18</v>
      </c>
      <c r="D427" s="6" t="s">
        <v>388</v>
      </c>
      <c r="E427" s="6" t="s">
        <v>119</v>
      </c>
      <c r="F427" s="6"/>
      <c r="G427" s="127">
        <f>G428</f>
        <v>0</v>
      </c>
      <c r="H427" s="50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73"/>
      <c r="Y427" s="54"/>
      <c r="Z427" s="127">
        <f>Z428</f>
        <v>0</v>
      </c>
      <c r="AA427" s="147">
        <v>0</v>
      </c>
    </row>
    <row r="428" spans="1:27" ht="16.5" outlineLevel="6" thickBot="1">
      <c r="A428" s="86" t="s">
        <v>87</v>
      </c>
      <c r="B428" s="114">
        <v>953</v>
      </c>
      <c r="C428" s="83" t="s">
        <v>18</v>
      </c>
      <c r="D428" s="83" t="s">
        <v>388</v>
      </c>
      <c r="E428" s="83" t="s">
        <v>88</v>
      </c>
      <c r="F428" s="83"/>
      <c r="G428" s="124">
        <v>0</v>
      </c>
      <c r="H428" s="50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73"/>
      <c r="Y428" s="54"/>
      <c r="Z428" s="124">
        <v>0</v>
      </c>
      <c r="AA428" s="147">
        <v>0</v>
      </c>
    </row>
    <row r="429" spans="1:27" ht="16.5" outlineLevel="6" thickBot="1">
      <c r="A429" s="107" t="s">
        <v>39</v>
      </c>
      <c r="B429" s="18">
        <v>953</v>
      </c>
      <c r="C429" s="37" t="s">
        <v>19</v>
      </c>
      <c r="D429" s="37" t="s">
        <v>260</v>
      </c>
      <c r="E429" s="37" t="s">
        <v>5</v>
      </c>
      <c r="F429" s="37"/>
      <c r="G429" s="216">
        <f>G434+G430+G460</f>
        <v>303567.7005</v>
      </c>
      <c r="H429" s="198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206"/>
      <c r="Y429" s="170"/>
      <c r="Z429" s="216">
        <f>Z434+Z430+Z460</f>
        <v>186845.40899999999</v>
      </c>
      <c r="AA429" s="147">
        <f t="shared" si="67"/>
        <v>61.54983178126356</v>
      </c>
    </row>
    <row r="430" spans="1:27" ht="32.25" outlineLevel="6" thickBot="1">
      <c r="A430" s="98" t="s">
        <v>135</v>
      </c>
      <c r="B430" s="19">
        <v>953</v>
      </c>
      <c r="C430" s="9" t="s">
        <v>19</v>
      </c>
      <c r="D430" s="9" t="s">
        <v>261</v>
      </c>
      <c r="E430" s="9" t="s">
        <v>5</v>
      </c>
      <c r="F430" s="9"/>
      <c r="G430" s="205">
        <f>G431</f>
        <v>376.6005</v>
      </c>
      <c r="H430" s="198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206"/>
      <c r="Y430" s="170"/>
      <c r="Z430" s="205">
        <f>Z431</f>
        <v>376.601</v>
      </c>
      <c r="AA430" s="147">
        <f t="shared" si="67"/>
        <v>100.00013276668511</v>
      </c>
    </row>
    <row r="431" spans="1:27" ht="32.25" outlineLevel="6" thickBot="1">
      <c r="A431" s="98" t="s">
        <v>136</v>
      </c>
      <c r="B431" s="19">
        <v>953</v>
      </c>
      <c r="C431" s="9" t="s">
        <v>19</v>
      </c>
      <c r="D431" s="9" t="s">
        <v>262</v>
      </c>
      <c r="E431" s="9" t="s">
        <v>5</v>
      </c>
      <c r="F431" s="9"/>
      <c r="G431" s="205">
        <f>G432</f>
        <v>376.6005</v>
      </c>
      <c r="H431" s="198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206"/>
      <c r="Y431" s="170"/>
      <c r="Z431" s="205">
        <f>Z432</f>
        <v>376.601</v>
      </c>
      <c r="AA431" s="147">
        <f t="shared" si="67"/>
        <v>100.00013276668511</v>
      </c>
    </row>
    <row r="432" spans="1:27" ht="16.5" outlineLevel="6" thickBot="1">
      <c r="A432" s="84" t="s">
        <v>140</v>
      </c>
      <c r="B432" s="80">
        <v>953</v>
      </c>
      <c r="C432" s="81" t="s">
        <v>19</v>
      </c>
      <c r="D432" s="81" t="s">
        <v>266</v>
      </c>
      <c r="E432" s="81" t="s">
        <v>5</v>
      </c>
      <c r="F432" s="81"/>
      <c r="G432" s="125">
        <f>G433</f>
        <v>376.6005</v>
      </c>
      <c r="H432" s="50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73"/>
      <c r="Y432" s="54"/>
      <c r="Z432" s="125">
        <f>Z433</f>
        <v>376.601</v>
      </c>
      <c r="AA432" s="147">
        <f t="shared" si="67"/>
        <v>100.00013276668511</v>
      </c>
    </row>
    <row r="433" spans="1:27" ht="16.5" outlineLevel="6" thickBot="1">
      <c r="A433" s="136" t="s">
        <v>87</v>
      </c>
      <c r="B433" s="148">
        <v>953</v>
      </c>
      <c r="C433" s="137" t="s">
        <v>19</v>
      </c>
      <c r="D433" s="137" t="s">
        <v>266</v>
      </c>
      <c r="E433" s="137" t="s">
        <v>88</v>
      </c>
      <c r="F433" s="137"/>
      <c r="G433" s="138">
        <v>376.6005</v>
      </c>
      <c r="H433" s="155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7"/>
      <c r="Y433" s="151"/>
      <c r="Z433" s="138">
        <v>376.601</v>
      </c>
      <c r="AA433" s="147">
        <f t="shared" si="67"/>
        <v>100.00013276668511</v>
      </c>
    </row>
    <row r="434" spans="1:27" ht="16.5" outlineLevel="6" thickBot="1">
      <c r="A434" s="71" t="s">
        <v>239</v>
      </c>
      <c r="B434" s="19">
        <v>953</v>
      </c>
      <c r="C434" s="9" t="s">
        <v>19</v>
      </c>
      <c r="D434" s="9" t="s">
        <v>329</v>
      </c>
      <c r="E434" s="9" t="s">
        <v>5</v>
      </c>
      <c r="F434" s="9"/>
      <c r="G434" s="205">
        <f>G435</f>
        <v>303191.1</v>
      </c>
      <c r="H434" s="215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99"/>
      <c r="X434" s="188">
        <v>48148.89725</v>
      </c>
      <c r="Y434" s="170" t="e">
        <f>X434/G424*100</f>
        <v>#DIV/0!</v>
      </c>
      <c r="Z434" s="205">
        <f>Z435</f>
        <v>186468.808</v>
      </c>
      <c r="AA434" s="147">
        <f t="shared" si="67"/>
        <v>61.502071795643076</v>
      </c>
    </row>
    <row r="435" spans="1:27" ht="16.5" outlineLevel="6" thickBot="1">
      <c r="A435" s="116" t="s">
        <v>186</v>
      </c>
      <c r="B435" s="20">
        <v>953</v>
      </c>
      <c r="C435" s="9" t="s">
        <v>19</v>
      </c>
      <c r="D435" s="9" t="s">
        <v>336</v>
      </c>
      <c r="E435" s="9" t="s">
        <v>5</v>
      </c>
      <c r="F435" s="9"/>
      <c r="G435" s="205">
        <f>G436+G439+G442+G445+G448+G451+G454+G457</f>
        <v>303191.1</v>
      </c>
      <c r="H435" s="198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69"/>
      <c r="Y435" s="170"/>
      <c r="Z435" s="205">
        <f>Z436+Z439+Z442+Z445+Z448+Z451+Z454+Z457</f>
        <v>186468.808</v>
      </c>
      <c r="AA435" s="147">
        <f t="shared" si="67"/>
        <v>61.502071795643076</v>
      </c>
    </row>
    <row r="436" spans="1:27" ht="32.25" outlineLevel="6" thickBot="1">
      <c r="A436" s="84" t="s">
        <v>159</v>
      </c>
      <c r="B436" s="80">
        <v>953</v>
      </c>
      <c r="C436" s="81" t="s">
        <v>19</v>
      </c>
      <c r="D436" s="81" t="s">
        <v>337</v>
      </c>
      <c r="E436" s="81" t="s">
        <v>5</v>
      </c>
      <c r="F436" s="81"/>
      <c r="G436" s="207">
        <f>G437</f>
        <v>62661.1</v>
      </c>
      <c r="H436" s="198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206"/>
      <c r="Y436" s="170"/>
      <c r="Z436" s="207">
        <f>Z437</f>
        <v>41722.827</v>
      </c>
      <c r="AA436" s="147">
        <f t="shared" si="67"/>
        <v>66.58489397728415</v>
      </c>
    </row>
    <row r="437" spans="1:27" ht="16.5" outlineLevel="6" thickBot="1">
      <c r="A437" s="5" t="s">
        <v>120</v>
      </c>
      <c r="B437" s="21">
        <v>953</v>
      </c>
      <c r="C437" s="6" t="s">
        <v>19</v>
      </c>
      <c r="D437" s="6" t="s">
        <v>337</v>
      </c>
      <c r="E437" s="6" t="s">
        <v>119</v>
      </c>
      <c r="F437" s="6"/>
      <c r="G437" s="214">
        <f>G438</f>
        <v>62661.1</v>
      </c>
      <c r="H437" s="215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99"/>
      <c r="X437" s="188">
        <v>19460.04851</v>
      </c>
      <c r="Y437" s="170" t="e">
        <f>X437/#REF!*100</f>
        <v>#REF!</v>
      </c>
      <c r="Z437" s="214">
        <f>Z438</f>
        <v>41722.827</v>
      </c>
      <c r="AA437" s="147">
        <f t="shared" si="67"/>
        <v>66.58489397728415</v>
      </c>
    </row>
    <row r="438" spans="1:27" ht="48" outlineLevel="6" thickBot="1">
      <c r="A438" s="88" t="s">
        <v>206</v>
      </c>
      <c r="B438" s="82">
        <v>953</v>
      </c>
      <c r="C438" s="83" t="s">
        <v>19</v>
      </c>
      <c r="D438" s="83" t="s">
        <v>337</v>
      </c>
      <c r="E438" s="83" t="s">
        <v>89</v>
      </c>
      <c r="F438" s="83"/>
      <c r="G438" s="176">
        <v>62661.1</v>
      </c>
      <c r="H438" s="198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69"/>
      <c r="Y438" s="170"/>
      <c r="Z438" s="176">
        <v>41722.827</v>
      </c>
      <c r="AA438" s="147">
        <f t="shared" si="67"/>
        <v>66.58489397728415</v>
      </c>
    </row>
    <row r="439" spans="1:27" ht="32.25" outlineLevel="6" thickBot="1">
      <c r="A439" s="108" t="s">
        <v>203</v>
      </c>
      <c r="B439" s="80">
        <v>953</v>
      </c>
      <c r="C439" s="81" t="s">
        <v>19</v>
      </c>
      <c r="D439" s="81" t="s">
        <v>343</v>
      </c>
      <c r="E439" s="81" t="s">
        <v>5</v>
      </c>
      <c r="F439" s="81"/>
      <c r="G439" s="207">
        <f>G440</f>
        <v>340</v>
      </c>
      <c r="H439" s="191">
        <f aca="true" t="shared" si="72" ref="H439:X439">H440</f>
        <v>0</v>
      </c>
      <c r="I439" s="191">
        <f t="shared" si="72"/>
        <v>0</v>
      </c>
      <c r="J439" s="191">
        <f t="shared" si="72"/>
        <v>0</v>
      </c>
      <c r="K439" s="191">
        <f t="shared" si="72"/>
        <v>0</v>
      </c>
      <c r="L439" s="191">
        <f t="shared" si="72"/>
        <v>0</v>
      </c>
      <c r="M439" s="191">
        <f t="shared" si="72"/>
        <v>0</v>
      </c>
      <c r="N439" s="191">
        <f t="shared" si="72"/>
        <v>0</v>
      </c>
      <c r="O439" s="191">
        <f t="shared" si="72"/>
        <v>0</v>
      </c>
      <c r="P439" s="191">
        <f t="shared" si="72"/>
        <v>0</v>
      </c>
      <c r="Q439" s="191">
        <f t="shared" si="72"/>
        <v>0</v>
      </c>
      <c r="R439" s="191">
        <f t="shared" si="72"/>
        <v>0</v>
      </c>
      <c r="S439" s="191">
        <f t="shared" si="72"/>
        <v>0</v>
      </c>
      <c r="T439" s="191">
        <f t="shared" si="72"/>
        <v>0</v>
      </c>
      <c r="U439" s="191">
        <f t="shared" si="72"/>
        <v>0</v>
      </c>
      <c r="V439" s="191">
        <f t="shared" si="72"/>
        <v>0</v>
      </c>
      <c r="W439" s="191">
        <f t="shared" si="72"/>
        <v>0</v>
      </c>
      <c r="X439" s="191">
        <f t="shared" si="72"/>
        <v>0</v>
      </c>
      <c r="Y439" s="170">
        <v>0</v>
      </c>
      <c r="Z439" s="207">
        <f>Z440</f>
        <v>140</v>
      </c>
      <c r="AA439" s="147">
        <f t="shared" si="67"/>
        <v>41.17647058823529</v>
      </c>
    </row>
    <row r="440" spans="1:27" ht="16.5" outlineLevel="6" thickBot="1">
      <c r="A440" s="5" t="s">
        <v>120</v>
      </c>
      <c r="B440" s="21">
        <v>953</v>
      </c>
      <c r="C440" s="6" t="s">
        <v>19</v>
      </c>
      <c r="D440" s="6" t="s">
        <v>343</v>
      </c>
      <c r="E440" s="6" t="s">
        <v>119</v>
      </c>
      <c r="F440" s="6"/>
      <c r="G440" s="214">
        <f>G441</f>
        <v>340</v>
      </c>
      <c r="H440" s="196">
        <f aca="true" t="shared" si="73" ref="H440:X440">H443</f>
        <v>0</v>
      </c>
      <c r="I440" s="196">
        <f t="shared" si="73"/>
        <v>0</v>
      </c>
      <c r="J440" s="196">
        <f t="shared" si="73"/>
        <v>0</v>
      </c>
      <c r="K440" s="196">
        <f t="shared" si="73"/>
        <v>0</v>
      </c>
      <c r="L440" s="196">
        <f t="shared" si="73"/>
        <v>0</v>
      </c>
      <c r="M440" s="196">
        <f t="shared" si="73"/>
        <v>0</v>
      </c>
      <c r="N440" s="196">
        <f t="shared" si="73"/>
        <v>0</v>
      </c>
      <c r="O440" s="196">
        <f t="shared" si="73"/>
        <v>0</v>
      </c>
      <c r="P440" s="196">
        <f t="shared" si="73"/>
        <v>0</v>
      </c>
      <c r="Q440" s="196">
        <f t="shared" si="73"/>
        <v>0</v>
      </c>
      <c r="R440" s="196">
        <f t="shared" si="73"/>
        <v>0</v>
      </c>
      <c r="S440" s="196">
        <f t="shared" si="73"/>
        <v>0</v>
      </c>
      <c r="T440" s="196">
        <f t="shared" si="73"/>
        <v>0</v>
      </c>
      <c r="U440" s="196">
        <f t="shared" si="73"/>
        <v>0</v>
      </c>
      <c r="V440" s="196">
        <f t="shared" si="73"/>
        <v>0</v>
      </c>
      <c r="W440" s="196">
        <f t="shared" si="73"/>
        <v>0</v>
      </c>
      <c r="X440" s="196">
        <f t="shared" si="73"/>
        <v>0</v>
      </c>
      <c r="Y440" s="170">
        <v>0</v>
      </c>
      <c r="Z440" s="214">
        <f>Z441</f>
        <v>140</v>
      </c>
      <c r="AA440" s="147">
        <f t="shared" si="67"/>
        <v>41.17647058823529</v>
      </c>
    </row>
    <row r="441" spans="1:27" ht="16.5" outlineLevel="6" thickBot="1">
      <c r="A441" s="86" t="s">
        <v>87</v>
      </c>
      <c r="B441" s="82">
        <v>953</v>
      </c>
      <c r="C441" s="83" t="s">
        <v>19</v>
      </c>
      <c r="D441" s="83" t="s">
        <v>343</v>
      </c>
      <c r="E441" s="83" t="s">
        <v>88</v>
      </c>
      <c r="F441" s="83"/>
      <c r="G441" s="176">
        <v>340</v>
      </c>
      <c r="H441" s="198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8"/>
      <c r="Y441" s="170"/>
      <c r="Z441" s="176">
        <v>140</v>
      </c>
      <c r="AA441" s="147">
        <f t="shared" si="67"/>
        <v>41.17647058823529</v>
      </c>
    </row>
    <row r="442" spans="1:27" ht="16.5" outlineLevel="6" thickBot="1">
      <c r="A442" s="108" t="s">
        <v>250</v>
      </c>
      <c r="B442" s="80">
        <v>953</v>
      </c>
      <c r="C442" s="81" t="s">
        <v>19</v>
      </c>
      <c r="D442" s="81" t="s">
        <v>338</v>
      </c>
      <c r="E442" s="81" t="s">
        <v>5</v>
      </c>
      <c r="F442" s="81"/>
      <c r="G442" s="131">
        <f>G443</f>
        <v>0</v>
      </c>
      <c r="H442" s="50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50"/>
      <c r="Y442" s="54"/>
      <c r="Z442" s="131">
        <f>Z443</f>
        <v>0</v>
      </c>
      <c r="AA442" s="147">
        <v>0</v>
      </c>
    </row>
    <row r="443" spans="1:27" ht="16.5" outlineLevel="6" thickBot="1">
      <c r="A443" s="5" t="s">
        <v>120</v>
      </c>
      <c r="B443" s="21">
        <v>953</v>
      </c>
      <c r="C443" s="6" t="s">
        <v>19</v>
      </c>
      <c r="D443" s="6" t="s">
        <v>338</v>
      </c>
      <c r="E443" s="6" t="s">
        <v>119</v>
      </c>
      <c r="F443" s="6"/>
      <c r="G443" s="132">
        <f>G444</f>
        <v>0</v>
      </c>
      <c r="H443" s="50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66">
        <v>0</v>
      </c>
      <c r="Y443" s="54">
        <v>0</v>
      </c>
      <c r="Z443" s="132">
        <f>Z444</f>
        <v>0</v>
      </c>
      <c r="AA443" s="147">
        <v>0</v>
      </c>
    </row>
    <row r="444" spans="1:27" ht="16.5" outlineLevel="6" thickBot="1">
      <c r="A444" s="86" t="s">
        <v>87</v>
      </c>
      <c r="B444" s="82">
        <v>953</v>
      </c>
      <c r="C444" s="83" t="s">
        <v>19</v>
      </c>
      <c r="D444" s="83" t="s">
        <v>338</v>
      </c>
      <c r="E444" s="83" t="s">
        <v>88</v>
      </c>
      <c r="F444" s="83"/>
      <c r="G444" s="133">
        <v>0</v>
      </c>
      <c r="H444" s="31" t="e">
        <f>#REF!+#REF!+#REF!+H469+H480+#REF!</f>
        <v>#REF!</v>
      </c>
      <c r="I444" s="31" t="e">
        <f>#REF!+#REF!+#REF!+I469+I480+#REF!</f>
        <v>#REF!</v>
      </c>
      <c r="J444" s="31" t="e">
        <f>#REF!+#REF!+#REF!+J469+J480+#REF!</f>
        <v>#REF!</v>
      </c>
      <c r="K444" s="31" t="e">
        <f>#REF!+#REF!+#REF!+K469+K480+#REF!</f>
        <v>#REF!</v>
      </c>
      <c r="L444" s="31" t="e">
        <f>#REF!+#REF!+#REF!+L469+L480+#REF!</f>
        <v>#REF!</v>
      </c>
      <c r="M444" s="31" t="e">
        <f>#REF!+#REF!+#REF!+M469+M480+#REF!</f>
        <v>#REF!</v>
      </c>
      <c r="N444" s="31" t="e">
        <f>#REF!+#REF!+#REF!+N469+N480+#REF!</f>
        <v>#REF!</v>
      </c>
      <c r="O444" s="31" t="e">
        <f>#REF!+#REF!+#REF!+O469+O480+#REF!</f>
        <v>#REF!</v>
      </c>
      <c r="P444" s="31" t="e">
        <f>#REF!+#REF!+#REF!+P469+P480+#REF!</f>
        <v>#REF!</v>
      </c>
      <c r="Q444" s="31" t="e">
        <f>#REF!+#REF!+#REF!+Q469+Q480+#REF!</f>
        <v>#REF!</v>
      </c>
      <c r="R444" s="31" t="e">
        <f>#REF!+#REF!+#REF!+R469+R480+#REF!</f>
        <v>#REF!</v>
      </c>
      <c r="S444" s="31" t="e">
        <f>#REF!+#REF!+#REF!+S469+S480+#REF!</f>
        <v>#REF!</v>
      </c>
      <c r="T444" s="31" t="e">
        <f>#REF!+#REF!+#REF!+T469+T480+#REF!</f>
        <v>#REF!</v>
      </c>
      <c r="U444" s="31" t="e">
        <f>#REF!+#REF!+#REF!+U469+U480+#REF!</f>
        <v>#REF!</v>
      </c>
      <c r="V444" s="31" t="e">
        <f>#REF!+#REF!+#REF!+V469+V480+#REF!</f>
        <v>#REF!</v>
      </c>
      <c r="W444" s="31" t="e">
        <f>#REF!+#REF!+#REF!+W469+W480+#REF!</f>
        <v>#REF!</v>
      </c>
      <c r="X444" s="62" t="e">
        <f>#REF!+#REF!+#REF!+X469+X480+#REF!</f>
        <v>#REF!</v>
      </c>
      <c r="Y444" s="54" t="e">
        <f>X444/G438*100</f>
        <v>#REF!</v>
      </c>
      <c r="Z444" s="133">
        <v>0</v>
      </c>
      <c r="AA444" s="147">
        <v>0</v>
      </c>
    </row>
    <row r="445" spans="1:27" ht="32.25" outlineLevel="6" thickBot="1">
      <c r="A445" s="117" t="s">
        <v>187</v>
      </c>
      <c r="B445" s="94">
        <v>953</v>
      </c>
      <c r="C445" s="81" t="s">
        <v>19</v>
      </c>
      <c r="D445" s="81" t="s">
        <v>339</v>
      </c>
      <c r="E445" s="81" t="s">
        <v>5</v>
      </c>
      <c r="F445" s="81"/>
      <c r="G445" s="207">
        <f>G446</f>
        <v>5575</v>
      </c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70"/>
      <c r="Z445" s="207">
        <f>Z446</f>
        <v>2805.981</v>
      </c>
      <c r="AA445" s="147">
        <f t="shared" si="67"/>
        <v>50.33149775784754</v>
      </c>
    </row>
    <row r="446" spans="1:27" ht="16.5" outlineLevel="6" thickBot="1">
      <c r="A446" s="5" t="s">
        <v>120</v>
      </c>
      <c r="B446" s="21">
        <v>953</v>
      </c>
      <c r="C446" s="6" t="s">
        <v>19</v>
      </c>
      <c r="D446" s="6" t="s">
        <v>339</v>
      </c>
      <c r="E446" s="6" t="s">
        <v>119</v>
      </c>
      <c r="F446" s="6"/>
      <c r="G446" s="214">
        <f>G447</f>
        <v>5575</v>
      </c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70"/>
      <c r="Z446" s="214">
        <f>Z447</f>
        <v>2805.981</v>
      </c>
      <c r="AA446" s="147">
        <f t="shared" si="67"/>
        <v>50.33149775784754</v>
      </c>
    </row>
    <row r="447" spans="1:27" ht="48" outlineLevel="6" thickBot="1">
      <c r="A447" s="88" t="s">
        <v>206</v>
      </c>
      <c r="B447" s="82">
        <v>953</v>
      </c>
      <c r="C447" s="83" t="s">
        <v>19</v>
      </c>
      <c r="D447" s="83" t="s">
        <v>339</v>
      </c>
      <c r="E447" s="83" t="s">
        <v>89</v>
      </c>
      <c r="F447" s="83"/>
      <c r="G447" s="176">
        <v>5575</v>
      </c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191"/>
      <c r="W447" s="191"/>
      <c r="X447" s="191"/>
      <c r="Y447" s="170"/>
      <c r="Z447" s="176">
        <v>2805.981</v>
      </c>
      <c r="AA447" s="147">
        <f t="shared" si="67"/>
        <v>50.33149775784754</v>
      </c>
    </row>
    <row r="448" spans="1:27" ht="63.75" outlineLevel="6" thickBot="1">
      <c r="A448" s="118" t="s">
        <v>188</v>
      </c>
      <c r="B448" s="120">
        <v>953</v>
      </c>
      <c r="C448" s="81" t="s">
        <v>19</v>
      </c>
      <c r="D448" s="81" t="s">
        <v>340</v>
      </c>
      <c r="E448" s="81" t="s">
        <v>5</v>
      </c>
      <c r="F448" s="81"/>
      <c r="G448" s="207">
        <f>G449</f>
        <v>234151</v>
      </c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70"/>
      <c r="Z448" s="207">
        <f>Z449</f>
        <v>141800</v>
      </c>
      <c r="AA448" s="147">
        <f t="shared" si="67"/>
        <v>60.55921179068208</v>
      </c>
    </row>
    <row r="449" spans="1:27" ht="23.25" customHeight="1" outlineLevel="6" thickBot="1">
      <c r="A449" s="5" t="s">
        <v>120</v>
      </c>
      <c r="B449" s="21">
        <v>953</v>
      </c>
      <c r="C449" s="6" t="s">
        <v>19</v>
      </c>
      <c r="D449" s="6" t="s">
        <v>340</v>
      </c>
      <c r="E449" s="6" t="s">
        <v>119</v>
      </c>
      <c r="F449" s="6"/>
      <c r="G449" s="214">
        <f>G450</f>
        <v>234151</v>
      </c>
      <c r="H449" s="217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17"/>
      <c r="Y449" s="170"/>
      <c r="Z449" s="214">
        <f>Z450</f>
        <v>141800</v>
      </c>
      <c r="AA449" s="147">
        <f t="shared" si="67"/>
        <v>60.55921179068208</v>
      </c>
    </row>
    <row r="450" spans="1:27" ht="18.75" customHeight="1" outlineLevel="6" thickBot="1">
      <c r="A450" s="88" t="s">
        <v>206</v>
      </c>
      <c r="B450" s="82">
        <v>953</v>
      </c>
      <c r="C450" s="83" t="s">
        <v>19</v>
      </c>
      <c r="D450" s="83" t="s">
        <v>340</v>
      </c>
      <c r="E450" s="83" t="s">
        <v>89</v>
      </c>
      <c r="F450" s="83"/>
      <c r="G450" s="176">
        <v>234151</v>
      </c>
      <c r="H450" s="217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17"/>
      <c r="Y450" s="170"/>
      <c r="Z450" s="176">
        <v>141800</v>
      </c>
      <c r="AA450" s="147">
        <f t="shared" si="67"/>
        <v>60.55921179068208</v>
      </c>
    </row>
    <row r="451" spans="1:27" ht="19.5" customHeight="1" outlineLevel="6" thickBot="1">
      <c r="A451" s="100" t="s">
        <v>391</v>
      </c>
      <c r="B451" s="80">
        <v>953</v>
      </c>
      <c r="C451" s="81" t="s">
        <v>19</v>
      </c>
      <c r="D451" s="81" t="s">
        <v>392</v>
      </c>
      <c r="E451" s="81" t="s">
        <v>5</v>
      </c>
      <c r="F451" s="81"/>
      <c r="G451" s="207">
        <f>G452</f>
        <v>0</v>
      </c>
      <c r="H451" s="217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17"/>
      <c r="Y451" s="170"/>
      <c r="Z451" s="207">
        <f>Z452</f>
        <v>0</v>
      </c>
      <c r="AA451" s="147">
        <v>0</v>
      </c>
    </row>
    <row r="452" spans="1:27" ht="20.25" customHeight="1" outlineLevel="6" thickBot="1">
      <c r="A452" s="5" t="s">
        <v>120</v>
      </c>
      <c r="B452" s="21">
        <v>953</v>
      </c>
      <c r="C452" s="6" t="s">
        <v>19</v>
      </c>
      <c r="D452" s="6" t="s">
        <v>392</v>
      </c>
      <c r="E452" s="6" t="s">
        <v>119</v>
      </c>
      <c r="F452" s="6"/>
      <c r="G452" s="214">
        <f>G453</f>
        <v>0</v>
      </c>
      <c r="H452" s="198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69">
        <v>2744.868</v>
      </c>
      <c r="Y452" s="170" t="e">
        <f>X452/#REF!*100</f>
        <v>#REF!</v>
      </c>
      <c r="Z452" s="214">
        <f>Z453</f>
        <v>0</v>
      </c>
      <c r="AA452" s="147">
        <v>0</v>
      </c>
    </row>
    <row r="453" spans="1:27" ht="16.5" outlineLevel="6" thickBot="1">
      <c r="A453" s="86" t="s">
        <v>87</v>
      </c>
      <c r="B453" s="82">
        <v>953</v>
      </c>
      <c r="C453" s="83" t="s">
        <v>19</v>
      </c>
      <c r="D453" s="83" t="s">
        <v>392</v>
      </c>
      <c r="E453" s="83" t="s">
        <v>88</v>
      </c>
      <c r="F453" s="83"/>
      <c r="G453" s="176">
        <v>0</v>
      </c>
      <c r="H453" s="198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69"/>
      <c r="Y453" s="170"/>
      <c r="Z453" s="176">
        <v>0</v>
      </c>
      <c r="AA453" s="147">
        <v>0</v>
      </c>
    </row>
    <row r="454" spans="1:27" ht="32.25" outlineLevel="6" thickBot="1">
      <c r="A454" s="100" t="s">
        <v>393</v>
      </c>
      <c r="B454" s="80">
        <v>953</v>
      </c>
      <c r="C454" s="81" t="s">
        <v>19</v>
      </c>
      <c r="D454" s="81" t="s">
        <v>394</v>
      </c>
      <c r="E454" s="81" t="s">
        <v>5</v>
      </c>
      <c r="F454" s="81"/>
      <c r="G454" s="207">
        <f>G455</f>
        <v>0</v>
      </c>
      <c r="H454" s="198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69"/>
      <c r="Y454" s="170"/>
      <c r="Z454" s="207">
        <f>Z455</f>
        <v>0</v>
      </c>
      <c r="AA454" s="147">
        <v>0</v>
      </c>
    </row>
    <row r="455" spans="1:27" ht="16.5" outlineLevel="6" thickBot="1">
      <c r="A455" s="5" t="s">
        <v>120</v>
      </c>
      <c r="B455" s="21">
        <v>953</v>
      </c>
      <c r="C455" s="6" t="s">
        <v>19</v>
      </c>
      <c r="D455" s="6" t="s">
        <v>394</v>
      </c>
      <c r="E455" s="6" t="s">
        <v>119</v>
      </c>
      <c r="F455" s="6"/>
      <c r="G455" s="214">
        <f>G456</f>
        <v>0</v>
      </c>
      <c r="H455" s="198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69"/>
      <c r="Y455" s="170"/>
      <c r="Z455" s="214">
        <f>Z456</f>
        <v>0</v>
      </c>
      <c r="AA455" s="147">
        <v>0</v>
      </c>
    </row>
    <row r="456" spans="1:27" ht="16.5" outlineLevel="6" thickBot="1">
      <c r="A456" s="86" t="s">
        <v>87</v>
      </c>
      <c r="B456" s="82">
        <v>953</v>
      </c>
      <c r="C456" s="83" t="s">
        <v>19</v>
      </c>
      <c r="D456" s="83" t="s">
        <v>394</v>
      </c>
      <c r="E456" s="83" t="s">
        <v>88</v>
      </c>
      <c r="F456" s="83"/>
      <c r="G456" s="176">
        <v>0</v>
      </c>
      <c r="H456" s="198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69"/>
      <c r="Y456" s="170"/>
      <c r="Z456" s="176">
        <v>0</v>
      </c>
      <c r="AA456" s="147">
        <v>0</v>
      </c>
    </row>
    <row r="457" spans="1:27" ht="48" outlineLevel="6" thickBot="1">
      <c r="A457" s="100" t="s">
        <v>422</v>
      </c>
      <c r="B457" s="80">
        <v>953</v>
      </c>
      <c r="C457" s="81" t="s">
        <v>19</v>
      </c>
      <c r="D457" s="81" t="s">
        <v>421</v>
      </c>
      <c r="E457" s="81" t="s">
        <v>5</v>
      </c>
      <c r="F457" s="81"/>
      <c r="G457" s="207">
        <f>G458</f>
        <v>464</v>
      </c>
      <c r="H457" s="198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69"/>
      <c r="Y457" s="170"/>
      <c r="Z457" s="207">
        <f>Z458</f>
        <v>0</v>
      </c>
      <c r="AA457" s="147">
        <f aca="true" t="shared" si="74" ref="AA457:AA515">Z457/G457*100</f>
        <v>0</v>
      </c>
    </row>
    <row r="458" spans="1:27" ht="16.5" outlineLevel="6" thickBot="1">
      <c r="A458" s="5" t="s">
        <v>120</v>
      </c>
      <c r="B458" s="21">
        <v>953</v>
      </c>
      <c r="C458" s="6" t="s">
        <v>19</v>
      </c>
      <c r="D458" s="6" t="s">
        <v>421</v>
      </c>
      <c r="E458" s="6" t="s">
        <v>119</v>
      </c>
      <c r="F458" s="6"/>
      <c r="G458" s="214">
        <f>G459</f>
        <v>464</v>
      </c>
      <c r="H458" s="198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69"/>
      <c r="Y458" s="170"/>
      <c r="Z458" s="214">
        <f>Z459</f>
        <v>0</v>
      </c>
      <c r="AA458" s="147">
        <f t="shared" si="74"/>
        <v>0</v>
      </c>
    </row>
    <row r="459" spans="1:27" ht="16.5" outlineLevel="6" thickBot="1">
      <c r="A459" s="86" t="s">
        <v>87</v>
      </c>
      <c r="B459" s="82">
        <v>953</v>
      </c>
      <c r="C459" s="83" t="s">
        <v>19</v>
      </c>
      <c r="D459" s="83" t="s">
        <v>421</v>
      </c>
      <c r="E459" s="83" t="s">
        <v>88</v>
      </c>
      <c r="F459" s="83"/>
      <c r="G459" s="176">
        <v>464</v>
      </c>
      <c r="H459" s="198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69"/>
      <c r="Y459" s="170"/>
      <c r="Z459" s="176">
        <v>0</v>
      </c>
      <c r="AA459" s="147">
        <f t="shared" si="74"/>
        <v>0</v>
      </c>
    </row>
    <row r="460" spans="1:27" ht="32.25" outlineLevel="6" thickBot="1">
      <c r="A460" s="71" t="s">
        <v>368</v>
      </c>
      <c r="B460" s="20">
        <v>953</v>
      </c>
      <c r="C460" s="9" t="s">
        <v>19</v>
      </c>
      <c r="D460" s="9" t="s">
        <v>369</v>
      </c>
      <c r="E460" s="9" t="s">
        <v>5</v>
      </c>
      <c r="F460" s="9"/>
      <c r="G460" s="130">
        <f>G461</f>
        <v>0</v>
      </c>
      <c r="H460" s="50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66"/>
      <c r="Y460" s="54"/>
      <c r="Z460" s="130">
        <f>Z461</f>
        <v>0</v>
      </c>
      <c r="AA460" s="147">
        <v>0</v>
      </c>
    </row>
    <row r="461" spans="1:27" ht="19.5" outlineLevel="6" thickBot="1">
      <c r="A461" s="5" t="s">
        <v>120</v>
      </c>
      <c r="B461" s="21">
        <v>953</v>
      </c>
      <c r="C461" s="6" t="s">
        <v>19</v>
      </c>
      <c r="D461" s="6" t="s">
        <v>371</v>
      </c>
      <c r="E461" s="6" t="s">
        <v>372</v>
      </c>
      <c r="F461" s="69"/>
      <c r="G461" s="132">
        <f>G462</f>
        <v>0</v>
      </c>
      <c r="H461" s="50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66"/>
      <c r="Y461" s="54"/>
      <c r="Z461" s="132">
        <f>Z462</f>
        <v>0</v>
      </c>
      <c r="AA461" s="147">
        <v>0</v>
      </c>
    </row>
    <row r="462" spans="1:27" ht="19.5" outlineLevel="6" thickBot="1">
      <c r="A462" s="86" t="s">
        <v>87</v>
      </c>
      <c r="B462" s="82">
        <v>953</v>
      </c>
      <c r="C462" s="83" t="s">
        <v>19</v>
      </c>
      <c r="D462" s="83" t="s">
        <v>371</v>
      </c>
      <c r="E462" s="83" t="s">
        <v>88</v>
      </c>
      <c r="F462" s="87"/>
      <c r="G462" s="133">
        <v>0</v>
      </c>
      <c r="H462" s="50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66"/>
      <c r="Y462" s="54"/>
      <c r="Z462" s="133">
        <v>0</v>
      </c>
      <c r="AA462" s="147">
        <v>0</v>
      </c>
    </row>
    <row r="463" spans="1:27" ht="16.5" outlineLevel="6" thickBot="1">
      <c r="A463" s="107" t="s">
        <v>386</v>
      </c>
      <c r="B463" s="37">
        <v>953</v>
      </c>
      <c r="C463" s="37" t="s">
        <v>387</v>
      </c>
      <c r="D463" s="37" t="s">
        <v>260</v>
      </c>
      <c r="E463" s="37" t="s">
        <v>5</v>
      </c>
      <c r="F463" s="37"/>
      <c r="G463" s="135">
        <f>G464+G468</f>
        <v>21000</v>
      </c>
      <c r="H463" s="50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66"/>
      <c r="Y463" s="54"/>
      <c r="Z463" s="135">
        <f>Z464+Z468</f>
        <v>11595.223</v>
      </c>
      <c r="AA463" s="147">
        <f t="shared" si="74"/>
        <v>55.21534761904762</v>
      </c>
    </row>
    <row r="464" spans="1:27" ht="32.25" outlineLevel="6" thickBot="1">
      <c r="A464" s="98" t="s">
        <v>135</v>
      </c>
      <c r="B464" s="19">
        <v>953</v>
      </c>
      <c r="C464" s="19" t="s">
        <v>387</v>
      </c>
      <c r="D464" s="9" t="s">
        <v>261</v>
      </c>
      <c r="E464" s="9" t="s">
        <v>5</v>
      </c>
      <c r="F464" s="9"/>
      <c r="G464" s="123">
        <f>G465</f>
        <v>0</v>
      </c>
      <c r="H464" s="50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66"/>
      <c r="Y464" s="54"/>
      <c r="Z464" s="123">
        <f>Z465</f>
        <v>0</v>
      </c>
      <c r="AA464" s="147">
        <v>0</v>
      </c>
    </row>
    <row r="465" spans="1:27" ht="32.25" outlineLevel="6" thickBot="1">
      <c r="A465" s="98" t="s">
        <v>136</v>
      </c>
      <c r="B465" s="19">
        <v>953</v>
      </c>
      <c r="C465" s="19" t="s">
        <v>387</v>
      </c>
      <c r="D465" s="9" t="s">
        <v>262</v>
      </c>
      <c r="E465" s="9" t="s">
        <v>5</v>
      </c>
      <c r="F465" s="9"/>
      <c r="G465" s="123">
        <f>G466</f>
        <v>0</v>
      </c>
      <c r="H465" s="50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66"/>
      <c r="Y465" s="54"/>
      <c r="Z465" s="123">
        <f>Z466</f>
        <v>0</v>
      </c>
      <c r="AA465" s="147">
        <v>0</v>
      </c>
    </row>
    <row r="466" spans="1:27" ht="32.25" outlineLevel="6" thickBot="1">
      <c r="A466" s="84" t="s">
        <v>389</v>
      </c>
      <c r="B466" s="80">
        <v>953</v>
      </c>
      <c r="C466" s="80" t="s">
        <v>387</v>
      </c>
      <c r="D466" s="81" t="s">
        <v>390</v>
      </c>
      <c r="E466" s="81" t="s">
        <v>5</v>
      </c>
      <c r="F466" s="81"/>
      <c r="G466" s="125">
        <f>G467</f>
        <v>0</v>
      </c>
      <c r="H466" s="50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66"/>
      <c r="Y466" s="54"/>
      <c r="Z466" s="125">
        <f>Z467</f>
        <v>0</v>
      </c>
      <c r="AA466" s="147">
        <v>0</v>
      </c>
    </row>
    <row r="467" spans="1:27" ht="16.5" outlineLevel="6" thickBot="1">
      <c r="A467" s="136" t="s">
        <v>87</v>
      </c>
      <c r="B467" s="148">
        <v>953</v>
      </c>
      <c r="C467" s="148" t="s">
        <v>387</v>
      </c>
      <c r="D467" s="137" t="s">
        <v>390</v>
      </c>
      <c r="E467" s="137" t="s">
        <v>88</v>
      </c>
      <c r="F467" s="137"/>
      <c r="G467" s="138">
        <v>0</v>
      </c>
      <c r="H467" s="155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219"/>
      <c r="Y467" s="151"/>
      <c r="Z467" s="138">
        <v>0</v>
      </c>
      <c r="AA467" s="147">
        <v>0</v>
      </c>
    </row>
    <row r="468" spans="1:27" ht="16.5" outlineLevel="6" thickBot="1">
      <c r="A468" s="71" t="s">
        <v>239</v>
      </c>
      <c r="B468" s="71">
        <v>953</v>
      </c>
      <c r="C468" s="71" t="s">
        <v>387</v>
      </c>
      <c r="D468" s="9" t="s">
        <v>329</v>
      </c>
      <c r="E468" s="9" t="s">
        <v>5</v>
      </c>
      <c r="F468" s="9"/>
      <c r="G468" s="205">
        <f>G469</f>
        <v>21000</v>
      </c>
      <c r="H468" s="198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69"/>
      <c r="Y468" s="170"/>
      <c r="Z468" s="205">
        <f>Z469</f>
        <v>11595.223</v>
      </c>
      <c r="AA468" s="147">
        <f t="shared" si="74"/>
        <v>55.21534761904762</v>
      </c>
    </row>
    <row r="469" spans="1:27" ht="32.25" outlineLevel="6" thickBot="1">
      <c r="A469" s="13" t="s">
        <v>189</v>
      </c>
      <c r="B469" s="20">
        <v>953</v>
      </c>
      <c r="C469" s="9" t="s">
        <v>387</v>
      </c>
      <c r="D469" s="9" t="s">
        <v>341</v>
      </c>
      <c r="E469" s="9" t="s">
        <v>5</v>
      </c>
      <c r="F469" s="9"/>
      <c r="G469" s="205">
        <f>G470</f>
        <v>21000</v>
      </c>
      <c r="H469" s="192" t="e">
        <f>#REF!</f>
        <v>#REF!</v>
      </c>
      <c r="I469" s="192" t="e">
        <f>#REF!</f>
        <v>#REF!</v>
      </c>
      <c r="J469" s="192" t="e">
        <f>#REF!</f>
        <v>#REF!</v>
      </c>
      <c r="K469" s="192" t="e">
        <f>#REF!</f>
        <v>#REF!</v>
      </c>
      <c r="L469" s="192" t="e">
        <f>#REF!</f>
        <v>#REF!</v>
      </c>
      <c r="M469" s="192" t="e">
        <f>#REF!</f>
        <v>#REF!</v>
      </c>
      <c r="N469" s="192" t="e">
        <f>#REF!</f>
        <v>#REF!</v>
      </c>
      <c r="O469" s="192" t="e">
        <f>#REF!</f>
        <v>#REF!</v>
      </c>
      <c r="P469" s="192" t="e">
        <f>#REF!</f>
        <v>#REF!</v>
      </c>
      <c r="Q469" s="192" t="e">
        <f>#REF!</f>
        <v>#REF!</v>
      </c>
      <c r="R469" s="192" t="e">
        <f>#REF!</f>
        <v>#REF!</v>
      </c>
      <c r="S469" s="192" t="e">
        <f>#REF!</f>
        <v>#REF!</v>
      </c>
      <c r="T469" s="192" t="e">
        <f>#REF!</f>
        <v>#REF!</v>
      </c>
      <c r="U469" s="192" t="e">
        <f>#REF!</f>
        <v>#REF!</v>
      </c>
      <c r="V469" s="192" t="e">
        <f>#REF!</f>
        <v>#REF!</v>
      </c>
      <c r="W469" s="192" t="e">
        <f>#REF!</f>
        <v>#REF!</v>
      </c>
      <c r="X469" s="186" t="e">
        <f>#REF!</f>
        <v>#REF!</v>
      </c>
      <c r="Y469" s="170" t="e">
        <f>X469/G450*100</f>
        <v>#REF!</v>
      </c>
      <c r="Z469" s="205">
        <f>Z470</f>
        <v>11595.223</v>
      </c>
      <c r="AA469" s="147">
        <f t="shared" si="74"/>
        <v>55.21534761904762</v>
      </c>
    </row>
    <row r="470" spans="1:27" ht="32.25" outlineLevel="6" thickBot="1">
      <c r="A470" s="84" t="s">
        <v>190</v>
      </c>
      <c r="B470" s="80">
        <v>953</v>
      </c>
      <c r="C470" s="81" t="s">
        <v>387</v>
      </c>
      <c r="D470" s="81" t="s">
        <v>342</v>
      </c>
      <c r="E470" s="81" t="s">
        <v>5</v>
      </c>
      <c r="F470" s="81"/>
      <c r="G470" s="207">
        <f>G471</f>
        <v>21000</v>
      </c>
      <c r="H470" s="217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8"/>
      <c r="X470" s="220"/>
      <c r="Y470" s="170"/>
      <c r="Z470" s="207">
        <f>Z471</f>
        <v>11595.223</v>
      </c>
      <c r="AA470" s="147">
        <f t="shared" si="74"/>
        <v>55.21534761904762</v>
      </c>
    </row>
    <row r="471" spans="1:27" ht="16.5" outlineLevel="6" thickBot="1">
      <c r="A471" s="5" t="s">
        <v>120</v>
      </c>
      <c r="B471" s="21">
        <v>953</v>
      </c>
      <c r="C471" s="6" t="s">
        <v>387</v>
      </c>
      <c r="D471" s="6" t="s">
        <v>342</v>
      </c>
      <c r="E471" s="6" t="s">
        <v>119</v>
      </c>
      <c r="F471" s="6"/>
      <c r="G471" s="214">
        <f>G472+G473</f>
        <v>21000</v>
      </c>
      <c r="H471" s="217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20"/>
      <c r="Y471" s="170"/>
      <c r="Z471" s="214">
        <f>Z472+Z473</f>
        <v>11595.223</v>
      </c>
      <c r="AA471" s="147">
        <f t="shared" si="74"/>
        <v>55.21534761904762</v>
      </c>
    </row>
    <row r="472" spans="1:27" ht="48" outlineLevel="6" thickBot="1">
      <c r="A472" s="88" t="s">
        <v>206</v>
      </c>
      <c r="B472" s="82">
        <v>953</v>
      </c>
      <c r="C472" s="83" t="s">
        <v>387</v>
      </c>
      <c r="D472" s="83" t="s">
        <v>342</v>
      </c>
      <c r="E472" s="83" t="s">
        <v>89</v>
      </c>
      <c r="F472" s="83"/>
      <c r="G472" s="176">
        <v>21000</v>
      </c>
      <c r="H472" s="217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8"/>
      <c r="X472" s="220"/>
      <c r="Y472" s="170"/>
      <c r="Z472" s="176">
        <v>11595.223</v>
      </c>
      <c r="AA472" s="147">
        <f t="shared" si="74"/>
        <v>55.21534761904762</v>
      </c>
    </row>
    <row r="473" spans="1:27" ht="16.5" outlineLevel="6" thickBot="1">
      <c r="A473" s="86" t="s">
        <v>87</v>
      </c>
      <c r="B473" s="82">
        <v>953</v>
      </c>
      <c r="C473" s="83" t="s">
        <v>387</v>
      </c>
      <c r="D473" s="83" t="s">
        <v>354</v>
      </c>
      <c r="E473" s="83" t="s">
        <v>88</v>
      </c>
      <c r="F473" s="83"/>
      <c r="G473" s="133">
        <v>0</v>
      </c>
      <c r="H473" s="74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129"/>
      <c r="Y473" s="54"/>
      <c r="Z473" s="133">
        <v>0</v>
      </c>
      <c r="AA473" s="147">
        <v>0</v>
      </c>
    </row>
    <row r="474" spans="1:27" ht="16.5" outlineLevel="6" thickBot="1">
      <c r="A474" s="107" t="s">
        <v>191</v>
      </c>
      <c r="B474" s="18">
        <v>953</v>
      </c>
      <c r="C474" s="37" t="s">
        <v>20</v>
      </c>
      <c r="D474" s="37" t="s">
        <v>260</v>
      </c>
      <c r="E474" s="37" t="s">
        <v>5</v>
      </c>
      <c r="F474" s="37"/>
      <c r="G474" s="134">
        <f>G475</f>
        <v>4152</v>
      </c>
      <c r="H474" s="50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66"/>
      <c r="Y474" s="54"/>
      <c r="Z474" s="134">
        <f>Z475</f>
        <v>2539.49</v>
      </c>
      <c r="AA474" s="147">
        <f t="shared" si="74"/>
        <v>61.163053949903656</v>
      </c>
    </row>
    <row r="475" spans="1:27" ht="16.5" outlineLevel="6" thickBot="1">
      <c r="A475" s="8" t="s">
        <v>241</v>
      </c>
      <c r="B475" s="19">
        <v>953</v>
      </c>
      <c r="C475" s="9" t="s">
        <v>20</v>
      </c>
      <c r="D475" s="9" t="s">
        <v>329</v>
      </c>
      <c r="E475" s="9" t="s">
        <v>5</v>
      </c>
      <c r="F475" s="9"/>
      <c r="G475" s="130">
        <f>G476+G488</f>
        <v>4152</v>
      </c>
      <c r="H475" s="50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66"/>
      <c r="Y475" s="54"/>
      <c r="Z475" s="130">
        <f>Z476+Z488</f>
        <v>2539.49</v>
      </c>
      <c r="AA475" s="147">
        <f t="shared" si="74"/>
        <v>61.163053949903656</v>
      </c>
    </row>
    <row r="476" spans="1:27" ht="16.5" outlineLevel="6" thickBot="1">
      <c r="A476" s="90" t="s">
        <v>134</v>
      </c>
      <c r="B476" s="113">
        <v>953</v>
      </c>
      <c r="C476" s="81" t="s">
        <v>20</v>
      </c>
      <c r="D476" s="81" t="s">
        <v>336</v>
      </c>
      <c r="E476" s="81" t="s">
        <v>5</v>
      </c>
      <c r="F476" s="81"/>
      <c r="G476" s="131">
        <f>G477+G480+G483</f>
        <v>3916.668</v>
      </c>
      <c r="H476" s="50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66"/>
      <c r="Y476" s="54"/>
      <c r="Z476" s="131">
        <f>Z477+Z480+Z483</f>
        <v>2539.49</v>
      </c>
      <c r="AA476" s="147">
        <f t="shared" si="74"/>
        <v>64.83802048067388</v>
      </c>
    </row>
    <row r="477" spans="1:27" ht="35.25" customHeight="1" outlineLevel="6" thickBot="1">
      <c r="A477" s="90" t="s">
        <v>192</v>
      </c>
      <c r="B477" s="113">
        <v>953</v>
      </c>
      <c r="C477" s="81" t="s">
        <v>20</v>
      </c>
      <c r="D477" s="81" t="s">
        <v>344</v>
      </c>
      <c r="E477" s="81" t="s">
        <v>5</v>
      </c>
      <c r="F477" s="81"/>
      <c r="G477" s="131">
        <f>G478</f>
        <v>0</v>
      </c>
      <c r="H477" s="50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66"/>
      <c r="Y477" s="54"/>
      <c r="Z477" s="131">
        <f>Z478</f>
        <v>0</v>
      </c>
      <c r="AA477" s="147">
        <v>0</v>
      </c>
    </row>
    <row r="478" spans="1:27" ht="18" customHeight="1" outlineLevel="6" thickBot="1">
      <c r="A478" s="5" t="s">
        <v>100</v>
      </c>
      <c r="B478" s="21">
        <v>953</v>
      </c>
      <c r="C478" s="6" t="s">
        <v>20</v>
      </c>
      <c r="D478" s="6" t="s">
        <v>344</v>
      </c>
      <c r="E478" s="6" t="s">
        <v>95</v>
      </c>
      <c r="F478" s="6"/>
      <c r="G478" s="132">
        <f>G479</f>
        <v>0</v>
      </c>
      <c r="H478" s="50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66"/>
      <c r="Y478" s="54"/>
      <c r="Z478" s="132">
        <f>Z479</f>
        <v>0</v>
      </c>
      <c r="AA478" s="147">
        <v>0</v>
      </c>
    </row>
    <row r="479" spans="1:27" ht="32.25" outlineLevel="6" thickBot="1">
      <c r="A479" s="78" t="s">
        <v>101</v>
      </c>
      <c r="B479" s="82">
        <v>953</v>
      </c>
      <c r="C479" s="83" t="s">
        <v>20</v>
      </c>
      <c r="D479" s="83" t="s">
        <v>344</v>
      </c>
      <c r="E479" s="83" t="s">
        <v>96</v>
      </c>
      <c r="F479" s="83"/>
      <c r="G479" s="133">
        <v>0</v>
      </c>
      <c r="H479" s="50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66"/>
      <c r="Y479" s="54"/>
      <c r="Z479" s="133">
        <v>0</v>
      </c>
      <c r="AA479" s="147">
        <v>0</v>
      </c>
    </row>
    <row r="480" spans="1:27" ht="31.5" customHeight="1" outlineLevel="6" thickBot="1">
      <c r="A480" s="90" t="s">
        <v>193</v>
      </c>
      <c r="B480" s="113">
        <v>953</v>
      </c>
      <c r="C480" s="81" t="s">
        <v>20</v>
      </c>
      <c r="D480" s="81" t="s">
        <v>345</v>
      </c>
      <c r="E480" s="81" t="s">
        <v>5</v>
      </c>
      <c r="F480" s="81"/>
      <c r="G480" s="131">
        <f>G481</f>
        <v>900</v>
      </c>
      <c r="H480" s="32">
        <f aca="true" t="shared" si="75" ref="H480:X480">H481</f>
        <v>0</v>
      </c>
      <c r="I480" s="32">
        <f t="shared" si="75"/>
        <v>0</v>
      </c>
      <c r="J480" s="32">
        <f t="shared" si="75"/>
        <v>0</v>
      </c>
      <c r="K480" s="32">
        <f t="shared" si="75"/>
        <v>0</v>
      </c>
      <c r="L480" s="32">
        <f t="shared" si="75"/>
        <v>0</v>
      </c>
      <c r="M480" s="32">
        <f t="shared" si="75"/>
        <v>0</v>
      </c>
      <c r="N480" s="32">
        <f t="shared" si="75"/>
        <v>0</v>
      </c>
      <c r="O480" s="32">
        <f t="shared" si="75"/>
        <v>0</v>
      </c>
      <c r="P480" s="32">
        <f t="shared" si="75"/>
        <v>0</v>
      </c>
      <c r="Q480" s="32">
        <f t="shared" si="75"/>
        <v>0</v>
      </c>
      <c r="R480" s="32">
        <f t="shared" si="75"/>
        <v>0</v>
      </c>
      <c r="S480" s="32">
        <f t="shared" si="75"/>
        <v>0</v>
      </c>
      <c r="T480" s="32">
        <f t="shared" si="75"/>
        <v>0</v>
      </c>
      <c r="U480" s="32">
        <f t="shared" si="75"/>
        <v>0</v>
      </c>
      <c r="V480" s="32">
        <f t="shared" si="75"/>
        <v>0</v>
      </c>
      <c r="W480" s="32">
        <f t="shared" si="75"/>
        <v>0</v>
      </c>
      <c r="X480" s="60">
        <f t="shared" si="75"/>
        <v>82757.514</v>
      </c>
      <c r="Y480" s="54">
        <f>X480/G474*100</f>
        <v>1993.196387283237</v>
      </c>
      <c r="Z480" s="131">
        <f>Z481</f>
        <v>401.439</v>
      </c>
      <c r="AA480" s="147">
        <f t="shared" si="74"/>
        <v>44.60433333333334</v>
      </c>
    </row>
    <row r="481" spans="1:27" ht="21.75" customHeight="1" outlineLevel="6" thickBot="1">
      <c r="A481" s="5" t="s">
        <v>120</v>
      </c>
      <c r="B481" s="21">
        <v>953</v>
      </c>
      <c r="C481" s="6" t="s">
        <v>20</v>
      </c>
      <c r="D481" s="6" t="s">
        <v>345</v>
      </c>
      <c r="E481" s="6" t="s">
        <v>119</v>
      </c>
      <c r="F481" s="6"/>
      <c r="G481" s="132">
        <f>G482</f>
        <v>900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2"/>
      <c r="X481" s="58">
        <v>82757.514</v>
      </c>
      <c r="Y481" s="54">
        <f>X481/G475*100</f>
        <v>1993.196387283237</v>
      </c>
      <c r="Z481" s="132">
        <f>Z482</f>
        <v>401.439</v>
      </c>
      <c r="AA481" s="147">
        <f t="shared" si="74"/>
        <v>44.60433333333334</v>
      </c>
    </row>
    <row r="482" spans="1:27" ht="16.5" outlineLevel="6" thickBot="1">
      <c r="A482" s="86" t="s">
        <v>87</v>
      </c>
      <c r="B482" s="114">
        <v>953</v>
      </c>
      <c r="C482" s="83" t="s">
        <v>20</v>
      </c>
      <c r="D482" s="83" t="s">
        <v>345</v>
      </c>
      <c r="E482" s="83" t="s">
        <v>88</v>
      </c>
      <c r="F482" s="83"/>
      <c r="G482" s="133">
        <v>900</v>
      </c>
      <c r="H482" s="50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66"/>
      <c r="Y482" s="54"/>
      <c r="Z482" s="133">
        <v>401.439</v>
      </c>
      <c r="AA482" s="147">
        <f t="shared" si="74"/>
        <v>44.60433333333334</v>
      </c>
    </row>
    <row r="483" spans="1:27" ht="16.5" outlineLevel="6" thickBot="1">
      <c r="A483" s="100" t="s">
        <v>194</v>
      </c>
      <c r="B483" s="80">
        <v>953</v>
      </c>
      <c r="C483" s="81" t="s">
        <v>20</v>
      </c>
      <c r="D483" s="81" t="s">
        <v>346</v>
      </c>
      <c r="E483" s="81" t="s">
        <v>5</v>
      </c>
      <c r="F483" s="81"/>
      <c r="G483" s="207">
        <f>G484+G487</f>
        <v>3016.668</v>
      </c>
      <c r="H483" s="198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69"/>
      <c r="Y483" s="170"/>
      <c r="Z483" s="207">
        <f>Z484+Z487</f>
        <v>2138.051</v>
      </c>
      <c r="AA483" s="147">
        <f t="shared" si="74"/>
        <v>70.87458745874588</v>
      </c>
    </row>
    <row r="484" spans="1:27" ht="32.25" outlineLevel="6" thickBot="1">
      <c r="A484" s="5" t="s">
        <v>100</v>
      </c>
      <c r="B484" s="21">
        <v>953</v>
      </c>
      <c r="C484" s="6" t="s">
        <v>20</v>
      </c>
      <c r="D484" s="6" t="s">
        <v>346</v>
      </c>
      <c r="E484" s="6" t="s">
        <v>95</v>
      </c>
      <c r="F484" s="6"/>
      <c r="G484" s="127">
        <f>G485</f>
        <v>0</v>
      </c>
      <c r="H484" s="198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69"/>
      <c r="Y484" s="170"/>
      <c r="Z484" s="127">
        <f>Z485</f>
        <v>0</v>
      </c>
      <c r="AA484" s="147">
        <v>0</v>
      </c>
    </row>
    <row r="485" spans="1:27" ht="32.25" outlineLevel="6" thickBot="1">
      <c r="A485" s="78" t="s">
        <v>101</v>
      </c>
      <c r="B485" s="82">
        <v>953</v>
      </c>
      <c r="C485" s="83" t="s">
        <v>20</v>
      </c>
      <c r="D485" s="83" t="s">
        <v>346</v>
      </c>
      <c r="E485" s="83" t="s">
        <v>96</v>
      </c>
      <c r="F485" s="83"/>
      <c r="G485" s="124">
        <v>0</v>
      </c>
      <c r="H485" s="198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69"/>
      <c r="Y485" s="170"/>
      <c r="Z485" s="124">
        <v>0</v>
      </c>
      <c r="AA485" s="147">
        <v>0</v>
      </c>
    </row>
    <row r="486" spans="1:27" ht="16.5" outlineLevel="6" thickBot="1">
      <c r="A486" s="5" t="s">
        <v>120</v>
      </c>
      <c r="B486" s="21">
        <v>953</v>
      </c>
      <c r="C486" s="6" t="s">
        <v>20</v>
      </c>
      <c r="D486" s="6" t="s">
        <v>346</v>
      </c>
      <c r="E486" s="6" t="s">
        <v>119</v>
      </c>
      <c r="F486" s="6"/>
      <c r="G486" s="214">
        <f>G487</f>
        <v>3016.668</v>
      </c>
      <c r="H486" s="198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69"/>
      <c r="Y486" s="170"/>
      <c r="Z486" s="214">
        <f>Z487</f>
        <v>2138.051</v>
      </c>
      <c r="AA486" s="147">
        <f t="shared" si="74"/>
        <v>70.87458745874588</v>
      </c>
    </row>
    <row r="487" spans="1:27" ht="48" outlineLevel="6" thickBot="1">
      <c r="A487" s="88" t="s">
        <v>206</v>
      </c>
      <c r="B487" s="82">
        <v>953</v>
      </c>
      <c r="C487" s="83" t="s">
        <v>20</v>
      </c>
      <c r="D487" s="83" t="s">
        <v>346</v>
      </c>
      <c r="E487" s="83" t="s">
        <v>89</v>
      </c>
      <c r="F487" s="83"/>
      <c r="G487" s="176">
        <v>3016.668</v>
      </c>
      <c r="H487" s="198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69"/>
      <c r="Y487" s="170"/>
      <c r="Z487" s="176">
        <v>2138.051</v>
      </c>
      <c r="AA487" s="147">
        <f t="shared" si="74"/>
        <v>70.87458745874588</v>
      </c>
    </row>
    <row r="488" spans="1:27" ht="32.25" outlineLevel="6" thickBot="1">
      <c r="A488" s="128" t="s">
        <v>195</v>
      </c>
      <c r="B488" s="80">
        <v>953</v>
      </c>
      <c r="C488" s="81" t="s">
        <v>20</v>
      </c>
      <c r="D488" s="81" t="s">
        <v>347</v>
      </c>
      <c r="E488" s="81" t="s">
        <v>5</v>
      </c>
      <c r="F488" s="81"/>
      <c r="G488" s="207">
        <f>G489</f>
        <v>235.332</v>
      </c>
      <c r="H488" s="198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69"/>
      <c r="Y488" s="170"/>
      <c r="Z488" s="207">
        <f>Z489</f>
        <v>0</v>
      </c>
      <c r="AA488" s="147">
        <f t="shared" si="74"/>
        <v>0</v>
      </c>
    </row>
    <row r="489" spans="1:27" ht="18.75" customHeight="1" outlineLevel="6" thickBot="1">
      <c r="A489" s="5" t="s">
        <v>124</v>
      </c>
      <c r="B489" s="21">
        <v>953</v>
      </c>
      <c r="C489" s="6" t="s">
        <v>20</v>
      </c>
      <c r="D489" s="6" t="s">
        <v>348</v>
      </c>
      <c r="E489" s="6" t="s">
        <v>122</v>
      </c>
      <c r="F489" s="6"/>
      <c r="G489" s="214">
        <f>G490</f>
        <v>235.332</v>
      </c>
      <c r="H489" s="198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69"/>
      <c r="Y489" s="170"/>
      <c r="Z489" s="214">
        <f>Z490</f>
        <v>0</v>
      </c>
      <c r="AA489" s="147">
        <f t="shared" si="74"/>
        <v>0</v>
      </c>
    </row>
    <row r="490" spans="1:27" ht="32.25" outlineLevel="6" thickBot="1">
      <c r="A490" s="78" t="s">
        <v>125</v>
      </c>
      <c r="B490" s="82">
        <v>953</v>
      </c>
      <c r="C490" s="83" t="s">
        <v>20</v>
      </c>
      <c r="D490" s="83" t="s">
        <v>348</v>
      </c>
      <c r="E490" s="83" t="s">
        <v>123</v>
      </c>
      <c r="F490" s="83"/>
      <c r="G490" s="176">
        <v>235.332</v>
      </c>
      <c r="H490" s="198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69"/>
      <c r="Y490" s="170"/>
      <c r="Z490" s="176">
        <v>0</v>
      </c>
      <c r="AA490" s="147">
        <f t="shared" si="74"/>
        <v>0</v>
      </c>
    </row>
    <row r="491" spans="1:27" ht="16.5" outlineLevel="6" thickBot="1">
      <c r="A491" s="107" t="s">
        <v>34</v>
      </c>
      <c r="B491" s="18">
        <v>953</v>
      </c>
      <c r="C491" s="37" t="s">
        <v>13</v>
      </c>
      <c r="D491" s="37" t="s">
        <v>260</v>
      </c>
      <c r="E491" s="37" t="s">
        <v>5</v>
      </c>
      <c r="F491" s="37"/>
      <c r="G491" s="134">
        <f>G496+G492</f>
        <v>13432.693220000001</v>
      </c>
      <c r="H491" s="50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66"/>
      <c r="Y491" s="54"/>
      <c r="Z491" s="134">
        <f>Z496+Z492</f>
        <v>6756.713999999999</v>
      </c>
      <c r="AA491" s="147">
        <f t="shared" si="74"/>
        <v>50.300515982453135</v>
      </c>
    </row>
    <row r="492" spans="1:27" ht="32.25" outlineLevel="6" thickBot="1">
      <c r="A492" s="98" t="s">
        <v>135</v>
      </c>
      <c r="B492" s="19">
        <v>953</v>
      </c>
      <c r="C492" s="9" t="s">
        <v>13</v>
      </c>
      <c r="D492" s="9" t="s">
        <v>261</v>
      </c>
      <c r="E492" s="9" t="s">
        <v>5</v>
      </c>
      <c r="F492" s="37"/>
      <c r="G492" s="130">
        <f>G493</f>
        <v>92.14702</v>
      </c>
      <c r="H492" s="50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66"/>
      <c r="Y492" s="54"/>
      <c r="Z492" s="130">
        <f>Z493</f>
        <v>92.147</v>
      </c>
      <c r="AA492" s="147">
        <f t="shared" si="74"/>
        <v>99.99997829555423</v>
      </c>
    </row>
    <row r="493" spans="1:27" ht="32.25" outlineLevel="6" thickBot="1">
      <c r="A493" s="98" t="s">
        <v>136</v>
      </c>
      <c r="B493" s="19">
        <v>953</v>
      </c>
      <c r="C493" s="9" t="s">
        <v>13</v>
      </c>
      <c r="D493" s="9" t="s">
        <v>262</v>
      </c>
      <c r="E493" s="9" t="s">
        <v>5</v>
      </c>
      <c r="F493" s="37"/>
      <c r="G493" s="130">
        <f>G494</f>
        <v>92.14702</v>
      </c>
      <c r="H493" s="50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66"/>
      <c r="Y493" s="54"/>
      <c r="Z493" s="130">
        <f>Z494</f>
        <v>92.147</v>
      </c>
      <c r="AA493" s="147">
        <f t="shared" si="74"/>
        <v>99.99997829555423</v>
      </c>
    </row>
    <row r="494" spans="1:27" ht="16.5" outlineLevel="6" thickBot="1">
      <c r="A494" s="84" t="s">
        <v>140</v>
      </c>
      <c r="B494" s="80">
        <v>953</v>
      </c>
      <c r="C494" s="81" t="s">
        <v>13</v>
      </c>
      <c r="D494" s="81" t="s">
        <v>266</v>
      </c>
      <c r="E494" s="81" t="s">
        <v>5</v>
      </c>
      <c r="F494" s="81"/>
      <c r="G494" s="125">
        <f>G495</f>
        <v>92.14702</v>
      </c>
      <c r="H494" s="50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66"/>
      <c r="Y494" s="54"/>
      <c r="Z494" s="125">
        <f>Z495</f>
        <v>92.147</v>
      </c>
      <c r="AA494" s="147">
        <f t="shared" si="74"/>
        <v>99.99997829555423</v>
      </c>
    </row>
    <row r="495" spans="1:27" ht="16.5" outlineLevel="6" thickBot="1">
      <c r="A495" s="136" t="s">
        <v>362</v>
      </c>
      <c r="B495" s="148">
        <v>953</v>
      </c>
      <c r="C495" s="137" t="s">
        <v>13</v>
      </c>
      <c r="D495" s="137" t="s">
        <v>266</v>
      </c>
      <c r="E495" s="137" t="s">
        <v>363</v>
      </c>
      <c r="F495" s="137"/>
      <c r="G495" s="138">
        <v>92.14702</v>
      </c>
      <c r="H495" s="155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219"/>
      <c r="Y495" s="151"/>
      <c r="Z495" s="138">
        <v>92.147</v>
      </c>
      <c r="AA495" s="147">
        <f t="shared" si="74"/>
        <v>99.99997829555423</v>
      </c>
    </row>
    <row r="496" spans="1:27" ht="16.5" outlineLevel="6" thickBot="1">
      <c r="A496" s="71" t="s">
        <v>239</v>
      </c>
      <c r="B496" s="19">
        <v>953</v>
      </c>
      <c r="C496" s="9" t="s">
        <v>13</v>
      </c>
      <c r="D496" s="9" t="s">
        <v>329</v>
      </c>
      <c r="E496" s="9" t="s">
        <v>5</v>
      </c>
      <c r="F496" s="9"/>
      <c r="G496" s="205">
        <f>G497</f>
        <v>13340.5462</v>
      </c>
      <c r="H496" s="198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69"/>
      <c r="Y496" s="170"/>
      <c r="Z496" s="205">
        <f>Z497</f>
        <v>6664.566999999999</v>
      </c>
      <c r="AA496" s="147">
        <f t="shared" si="74"/>
        <v>49.957227388485784</v>
      </c>
    </row>
    <row r="497" spans="1:27" ht="32.25" outlineLevel="6" thickBot="1">
      <c r="A497" s="71" t="s">
        <v>195</v>
      </c>
      <c r="B497" s="19">
        <v>953</v>
      </c>
      <c r="C497" s="9" t="s">
        <v>13</v>
      </c>
      <c r="D497" s="9" t="s">
        <v>349</v>
      </c>
      <c r="E497" s="9" t="s">
        <v>5</v>
      </c>
      <c r="F497" s="9"/>
      <c r="G497" s="205">
        <f>G498</f>
        <v>13340.5462</v>
      </c>
      <c r="H497" s="198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69"/>
      <c r="Y497" s="170"/>
      <c r="Z497" s="205">
        <f>Z498</f>
        <v>6664.566999999999</v>
      </c>
      <c r="AA497" s="147">
        <f t="shared" si="74"/>
        <v>49.957227388485784</v>
      </c>
    </row>
    <row r="498" spans="1:27" ht="32.25" outlineLevel="6" thickBot="1">
      <c r="A498" s="84" t="s">
        <v>141</v>
      </c>
      <c r="B498" s="80">
        <v>953</v>
      </c>
      <c r="C498" s="81" t="s">
        <v>13</v>
      </c>
      <c r="D498" s="81" t="s">
        <v>350</v>
      </c>
      <c r="E498" s="81" t="s">
        <v>5</v>
      </c>
      <c r="F498" s="81"/>
      <c r="G498" s="207">
        <f>G499+G503+G505</f>
        <v>13340.5462</v>
      </c>
      <c r="H498" s="198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69"/>
      <c r="Y498" s="170"/>
      <c r="Z498" s="207">
        <f>Z499+Z503+Z505</f>
        <v>6664.566999999999</v>
      </c>
      <c r="AA498" s="147">
        <f t="shared" si="74"/>
        <v>49.957227388485784</v>
      </c>
    </row>
    <row r="499" spans="1:27" ht="16.5" outlineLevel="6" thickBot="1">
      <c r="A499" s="5" t="s">
        <v>112</v>
      </c>
      <c r="B499" s="21">
        <v>953</v>
      </c>
      <c r="C499" s="6" t="s">
        <v>13</v>
      </c>
      <c r="D499" s="6" t="s">
        <v>350</v>
      </c>
      <c r="E499" s="6" t="s">
        <v>111</v>
      </c>
      <c r="F499" s="6"/>
      <c r="G499" s="214">
        <f>G500+G501+G502</f>
        <v>11726.79322</v>
      </c>
      <c r="H499" s="198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69"/>
      <c r="Y499" s="170"/>
      <c r="Z499" s="214">
        <f>Z500+Z501+Z502</f>
        <v>5651.401</v>
      </c>
      <c r="AA499" s="147">
        <f t="shared" si="74"/>
        <v>48.19221157887868</v>
      </c>
    </row>
    <row r="500" spans="1:27" ht="16.5" outlineLevel="6" thickBot="1">
      <c r="A500" s="78" t="s">
        <v>256</v>
      </c>
      <c r="B500" s="82">
        <v>953</v>
      </c>
      <c r="C500" s="83" t="s">
        <v>13</v>
      </c>
      <c r="D500" s="83" t="s">
        <v>350</v>
      </c>
      <c r="E500" s="83" t="s">
        <v>113</v>
      </c>
      <c r="F500" s="83"/>
      <c r="G500" s="176">
        <v>9000</v>
      </c>
      <c r="H500" s="198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69"/>
      <c r="Y500" s="170"/>
      <c r="Z500" s="176">
        <v>4324.584</v>
      </c>
      <c r="AA500" s="147">
        <f t="shared" si="74"/>
        <v>48.050933333333326</v>
      </c>
    </row>
    <row r="501" spans="1:27" ht="32.25" outlineLevel="6" thickBot="1">
      <c r="A501" s="78" t="s">
        <v>258</v>
      </c>
      <c r="B501" s="82">
        <v>953</v>
      </c>
      <c r="C501" s="83" t="s">
        <v>13</v>
      </c>
      <c r="D501" s="83" t="s">
        <v>350</v>
      </c>
      <c r="E501" s="83" t="s">
        <v>114</v>
      </c>
      <c r="F501" s="83"/>
      <c r="G501" s="124">
        <v>0</v>
      </c>
      <c r="H501" s="198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69"/>
      <c r="Y501" s="170"/>
      <c r="Z501" s="124">
        <v>0</v>
      </c>
      <c r="AA501" s="147">
        <v>0</v>
      </c>
    </row>
    <row r="502" spans="1:27" ht="48" outlineLevel="6" thickBot="1">
      <c r="A502" s="78" t="s">
        <v>254</v>
      </c>
      <c r="B502" s="82">
        <v>953</v>
      </c>
      <c r="C502" s="83" t="s">
        <v>13</v>
      </c>
      <c r="D502" s="83" t="s">
        <v>350</v>
      </c>
      <c r="E502" s="83" t="s">
        <v>255</v>
      </c>
      <c r="F502" s="83"/>
      <c r="G502" s="176">
        <v>2726.79322</v>
      </c>
      <c r="H502" s="198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69"/>
      <c r="Y502" s="170"/>
      <c r="Z502" s="176">
        <v>1326.817</v>
      </c>
      <c r="AA502" s="147">
        <f t="shared" si="74"/>
        <v>48.65851177376772</v>
      </c>
    </row>
    <row r="503" spans="1:27" ht="32.25" outlineLevel="6" thickBot="1">
      <c r="A503" s="5" t="s">
        <v>100</v>
      </c>
      <c r="B503" s="21">
        <v>953</v>
      </c>
      <c r="C503" s="6" t="s">
        <v>13</v>
      </c>
      <c r="D503" s="6" t="s">
        <v>350</v>
      </c>
      <c r="E503" s="6" t="s">
        <v>95</v>
      </c>
      <c r="F503" s="6"/>
      <c r="G503" s="132">
        <f>G504</f>
        <v>1557.1</v>
      </c>
      <c r="H503" s="50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66"/>
      <c r="Y503" s="54"/>
      <c r="Z503" s="132">
        <f>Z504</f>
        <v>1004.302</v>
      </c>
      <c r="AA503" s="147">
        <f t="shared" si="74"/>
        <v>64.49823389634578</v>
      </c>
    </row>
    <row r="504" spans="1:27" ht="19.5" customHeight="1" outlineLevel="6" thickBot="1">
      <c r="A504" s="78" t="s">
        <v>101</v>
      </c>
      <c r="B504" s="82">
        <v>953</v>
      </c>
      <c r="C504" s="83" t="s">
        <v>13</v>
      </c>
      <c r="D504" s="83" t="s">
        <v>350</v>
      </c>
      <c r="E504" s="83" t="s">
        <v>96</v>
      </c>
      <c r="F504" s="83"/>
      <c r="G504" s="176">
        <v>1557.1</v>
      </c>
      <c r="H504" s="198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69"/>
      <c r="Y504" s="170"/>
      <c r="Z504" s="176">
        <v>1004.302</v>
      </c>
      <c r="AA504" s="147">
        <f t="shared" si="74"/>
        <v>64.49823389634578</v>
      </c>
    </row>
    <row r="505" spans="1:27" ht="16.5" outlineLevel="6" thickBot="1">
      <c r="A505" s="5" t="s">
        <v>102</v>
      </c>
      <c r="B505" s="21">
        <v>953</v>
      </c>
      <c r="C505" s="6" t="s">
        <v>13</v>
      </c>
      <c r="D505" s="6" t="s">
        <v>350</v>
      </c>
      <c r="E505" s="6" t="s">
        <v>97</v>
      </c>
      <c r="F505" s="6"/>
      <c r="G505" s="132">
        <f>G506+G507+G508</f>
        <v>56.65298</v>
      </c>
      <c r="H505" s="50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66"/>
      <c r="Y505" s="54"/>
      <c r="Z505" s="132">
        <f>Z506+Z507+Z508</f>
        <v>8.864</v>
      </c>
      <c r="AA505" s="147">
        <f t="shared" si="74"/>
        <v>15.64613194222087</v>
      </c>
    </row>
    <row r="506" spans="1:27" ht="32.25" outlineLevel="6" thickBot="1">
      <c r="A506" s="78" t="s">
        <v>103</v>
      </c>
      <c r="B506" s="82">
        <v>953</v>
      </c>
      <c r="C506" s="83" t="s">
        <v>13</v>
      </c>
      <c r="D506" s="83" t="s">
        <v>350</v>
      </c>
      <c r="E506" s="83" t="s">
        <v>98</v>
      </c>
      <c r="F506" s="83"/>
      <c r="G506" s="133">
        <v>2</v>
      </c>
      <c r="H506" s="31">
        <f aca="true" t="shared" si="76" ref="H506:X506">H509+H520</f>
        <v>0</v>
      </c>
      <c r="I506" s="31">
        <f t="shared" si="76"/>
        <v>0</v>
      </c>
      <c r="J506" s="31">
        <f t="shared" si="76"/>
        <v>0</v>
      </c>
      <c r="K506" s="31">
        <f t="shared" si="76"/>
        <v>0</v>
      </c>
      <c r="L506" s="31">
        <f t="shared" si="76"/>
        <v>0</v>
      </c>
      <c r="M506" s="31">
        <f t="shared" si="76"/>
        <v>0</v>
      </c>
      <c r="N506" s="31">
        <f t="shared" si="76"/>
        <v>0</v>
      </c>
      <c r="O506" s="31">
        <f t="shared" si="76"/>
        <v>0</v>
      </c>
      <c r="P506" s="31">
        <f t="shared" si="76"/>
        <v>0</v>
      </c>
      <c r="Q506" s="31">
        <f t="shared" si="76"/>
        <v>0</v>
      </c>
      <c r="R506" s="31">
        <f t="shared" si="76"/>
        <v>0</v>
      </c>
      <c r="S506" s="31">
        <f t="shared" si="76"/>
        <v>0</v>
      </c>
      <c r="T506" s="31">
        <f t="shared" si="76"/>
        <v>0</v>
      </c>
      <c r="U506" s="31">
        <f t="shared" si="76"/>
        <v>0</v>
      </c>
      <c r="V506" s="31">
        <f t="shared" si="76"/>
        <v>0</v>
      </c>
      <c r="W506" s="31">
        <f t="shared" si="76"/>
        <v>0</v>
      </c>
      <c r="X506" s="59">
        <f t="shared" si="76"/>
        <v>12003.04085</v>
      </c>
      <c r="Y506" s="54" t="e">
        <f>X506/G501*100</f>
        <v>#DIV/0!</v>
      </c>
      <c r="Z506" s="133">
        <v>0.738</v>
      </c>
      <c r="AA506" s="147">
        <f t="shared" si="74"/>
        <v>36.9</v>
      </c>
    </row>
    <row r="507" spans="1:27" ht="16.5" outlineLevel="6" thickBot="1">
      <c r="A507" s="78" t="s">
        <v>104</v>
      </c>
      <c r="B507" s="82">
        <v>953</v>
      </c>
      <c r="C507" s="83" t="s">
        <v>13</v>
      </c>
      <c r="D507" s="83" t="s">
        <v>350</v>
      </c>
      <c r="E507" s="83" t="s">
        <v>99</v>
      </c>
      <c r="F507" s="83"/>
      <c r="G507" s="133">
        <v>5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59"/>
      <c r="Y507" s="54"/>
      <c r="Z507" s="133">
        <v>1.329</v>
      </c>
      <c r="AA507" s="147">
        <f t="shared" si="74"/>
        <v>26.58</v>
      </c>
    </row>
    <row r="508" spans="1:27" ht="16.5" outlineLevel="6" thickBot="1">
      <c r="A508" s="78" t="s">
        <v>362</v>
      </c>
      <c r="B508" s="82">
        <v>953</v>
      </c>
      <c r="C508" s="83" t="s">
        <v>13</v>
      </c>
      <c r="D508" s="83" t="s">
        <v>350</v>
      </c>
      <c r="E508" s="83" t="s">
        <v>363</v>
      </c>
      <c r="F508" s="83"/>
      <c r="G508" s="133">
        <v>49.65298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59"/>
      <c r="Y508" s="54"/>
      <c r="Z508" s="133">
        <v>6.797</v>
      </c>
      <c r="AA508" s="147">
        <f t="shared" si="74"/>
        <v>13.689007185470036</v>
      </c>
    </row>
    <row r="509" spans="1:27" ht="19.5" outlineLevel="6" thickBot="1">
      <c r="A509" s="95" t="s">
        <v>44</v>
      </c>
      <c r="B509" s="18">
        <v>953</v>
      </c>
      <c r="C509" s="14" t="s">
        <v>43</v>
      </c>
      <c r="D509" s="37" t="s">
        <v>260</v>
      </c>
      <c r="E509" s="14" t="s">
        <v>5</v>
      </c>
      <c r="F509" s="14"/>
      <c r="G509" s="213">
        <f>G511</f>
        <v>4206</v>
      </c>
      <c r="H509" s="192">
        <f aca="true" t="shared" si="77" ref="H509:X510">H510</f>
        <v>0</v>
      </c>
      <c r="I509" s="192">
        <f t="shared" si="77"/>
        <v>0</v>
      </c>
      <c r="J509" s="192">
        <f t="shared" si="77"/>
        <v>0</v>
      </c>
      <c r="K509" s="192">
        <f t="shared" si="77"/>
        <v>0</v>
      </c>
      <c r="L509" s="192">
        <f t="shared" si="77"/>
        <v>0</v>
      </c>
      <c r="M509" s="192">
        <f t="shared" si="77"/>
        <v>0</v>
      </c>
      <c r="N509" s="192">
        <f t="shared" si="77"/>
        <v>0</v>
      </c>
      <c r="O509" s="192">
        <f t="shared" si="77"/>
        <v>0</v>
      </c>
      <c r="P509" s="192">
        <f t="shared" si="77"/>
        <v>0</v>
      </c>
      <c r="Q509" s="192">
        <f t="shared" si="77"/>
        <v>0</v>
      </c>
      <c r="R509" s="192">
        <f t="shared" si="77"/>
        <v>0</v>
      </c>
      <c r="S509" s="192">
        <f t="shared" si="77"/>
        <v>0</v>
      </c>
      <c r="T509" s="192">
        <f t="shared" si="77"/>
        <v>0</v>
      </c>
      <c r="U509" s="192">
        <f t="shared" si="77"/>
        <v>0</v>
      </c>
      <c r="V509" s="192">
        <f t="shared" si="77"/>
        <v>0</v>
      </c>
      <c r="W509" s="192">
        <f t="shared" si="77"/>
        <v>0</v>
      </c>
      <c r="X509" s="186">
        <f t="shared" si="77"/>
        <v>12003.04085</v>
      </c>
      <c r="Y509" s="170">
        <f>X509/G503*100</f>
        <v>770.858702074369</v>
      </c>
      <c r="Z509" s="213">
        <f>Z511</f>
        <v>2543.29</v>
      </c>
      <c r="AA509" s="147">
        <f t="shared" si="74"/>
        <v>60.46814075130765</v>
      </c>
    </row>
    <row r="510" spans="1:27" ht="16.5" outlineLevel="6" thickBot="1">
      <c r="A510" s="107" t="s">
        <v>40</v>
      </c>
      <c r="B510" s="18">
        <v>953</v>
      </c>
      <c r="C510" s="37" t="s">
        <v>21</v>
      </c>
      <c r="D510" s="37" t="s">
        <v>260</v>
      </c>
      <c r="E510" s="37" t="s">
        <v>5</v>
      </c>
      <c r="F510" s="37"/>
      <c r="G510" s="216">
        <f>G511</f>
        <v>4206</v>
      </c>
      <c r="H510" s="196">
        <f t="shared" si="77"/>
        <v>0</v>
      </c>
      <c r="I510" s="196">
        <f t="shared" si="77"/>
        <v>0</v>
      </c>
      <c r="J510" s="196">
        <f t="shared" si="77"/>
        <v>0</v>
      </c>
      <c r="K510" s="196">
        <f t="shared" si="77"/>
        <v>0</v>
      </c>
      <c r="L510" s="196">
        <f t="shared" si="77"/>
        <v>0</v>
      </c>
      <c r="M510" s="196">
        <f t="shared" si="77"/>
        <v>0</v>
      </c>
      <c r="N510" s="196">
        <f t="shared" si="77"/>
        <v>0</v>
      </c>
      <c r="O510" s="196">
        <f t="shared" si="77"/>
        <v>0</v>
      </c>
      <c r="P510" s="196">
        <f t="shared" si="77"/>
        <v>0</v>
      </c>
      <c r="Q510" s="196">
        <f t="shared" si="77"/>
        <v>0</v>
      </c>
      <c r="R510" s="196">
        <f t="shared" si="77"/>
        <v>0</v>
      </c>
      <c r="S510" s="196">
        <f t="shared" si="77"/>
        <v>0</v>
      </c>
      <c r="T510" s="196">
        <f t="shared" si="77"/>
        <v>0</v>
      </c>
      <c r="U510" s="196">
        <f t="shared" si="77"/>
        <v>0</v>
      </c>
      <c r="V510" s="196">
        <f t="shared" si="77"/>
        <v>0</v>
      </c>
      <c r="W510" s="196">
        <f t="shared" si="77"/>
        <v>0</v>
      </c>
      <c r="X510" s="197">
        <f t="shared" si="77"/>
        <v>12003.04085</v>
      </c>
      <c r="Y510" s="170" t="e">
        <f>X510/#REF!*100</f>
        <v>#REF!</v>
      </c>
      <c r="Z510" s="216">
        <f>Z511</f>
        <v>2543.29</v>
      </c>
      <c r="AA510" s="147">
        <f t="shared" si="74"/>
        <v>60.46814075130765</v>
      </c>
    </row>
    <row r="511" spans="1:27" ht="32.25" outlineLevel="6" thickBot="1">
      <c r="A511" s="98" t="s">
        <v>135</v>
      </c>
      <c r="B511" s="19">
        <v>953</v>
      </c>
      <c r="C511" s="9" t="s">
        <v>21</v>
      </c>
      <c r="D511" s="9" t="s">
        <v>261</v>
      </c>
      <c r="E511" s="9" t="s">
        <v>5</v>
      </c>
      <c r="F511" s="9"/>
      <c r="G511" s="205">
        <f>G512</f>
        <v>4206</v>
      </c>
      <c r="H511" s="215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99"/>
      <c r="X511" s="188">
        <v>12003.04085</v>
      </c>
      <c r="Y511" s="170">
        <f>X511/G504*100</f>
        <v>770.858702074369</v>
      </c>
      <c r="Z511" s="205">
        <f>Z512</f>
        <v>2543.29</v>
      </c>
      <c r="AA511" s="147">
        <f t="shared" si="74"/>
        <v>60.46814075130765</v>
      </c>
    </row>
    <row r="512" spans="1:27" ht="32.25" outlineLevel="6" thickBot="1">
      <c r="A512" s="98" t="s">
        <v>136</v>
      </c>
      <c r="B512" s="19">
        <v>953</v>
      </c>
      <c r="C512" s="9" t="s">
        <v>21</v>
      </c>
      <c r="D512" s="9" t="s">
        <v>262</v>
      </c>
      <c r="E512" s="9" t="s">
        <v>5</v>
      </c>
      <c r="F512" s="9"/>
      <c r="G512" s="205">
        <f>G513</f>
        <v>4206</v>
      </c>
      <c r="H512" s="198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69"/>
      <c r="Y512" s="170"/>
      <c r="Z512" s="205">
        <f>Z513</f>
        <v>2543.29</v>
      </c>
      <c r="AA512" s="147">
        <f t="shared" si="74"/>
        <v>60.46814075130765</v>
      </c>
    </row>
    <row r="513" spans="1:27" ht="49.5" customHeight="1" outlineLevel="6" thickBot="1">
      <c r="A513" s="100" t="s">
        <v>196</v>
      </c>
      <c r="B513" s="80">
        <v>953</v>
      </c>
      <c r="C513" s="81" t="s">
        <v>21</v>
      </c>
      <c r="D513" s="81" t="s">
        <v>351</v>
      </c>
      <c r="E513" s="81" t="s">
        <v>5</v>
      </c>
      <c r="F513" s="81"/>
      <c r="G513" s="207">
        <f>G514</f>
        <v>4206</v>
      </c>
      <c r="H513" s="198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69"/>
      <c r="Y513" s="170"/>
      <c r="Z513" s="207">
        <f>Z514</f>
        <v>2543.29</v>
      </c>
      <c r="AA513" s="147">
        <f t="shared" si="74"/>
        <v>60.46814075130765</v>
      </c>
    </row>
    <row r="514" spans="1:27" ht="19.5" customHeight="1" outlineLevel="6" thickBot="1">
      <c r="A514" s="5" t="s">
        <v>124</v>
      </c>
      <c r="B514" s="21">
        <v>953</v>
      </c>
      <c r="C514" s="6" t="s">
        <v>21</v>
      </c>
      <c r="D514" s="6" t="s">
        <v>351</v>
      </c>
      <c r="E514" s="6" t="s">
        <v>122</v>
      </c>
      <c r="F514" s="6"/>
      <c r="G514" s="214">
        <f>G515</f>
        <v>4206</v>
      </c>
      <c r="H514" s="198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69"/>
      <c r="Y514" s="170"/>
      <c r="Z514" s="214">
        <f>Z515</f>
        <v>2543.29</v>
      </c>
      <c r="AA514" s="147">
        <f t="shared" si="74"/>
        <v>60.46814075130765</v>
      </c>
    </row>
    <row r="515" spans="1:27" ht="32.25" outlineLevel="6" thickBot="1">
      <c r="A515" s="78" t="s">
        <v>125</v>
      </c>
      <c r="B515" s="82">
        <v>953</v>
      </c>
      <c r="C515" s="83" t="s">
        <v>21</v>
      </c>
      <c r="D515" s="83" t="s">
        <v>351</v>
      </c>
      <c r="E515" s="83" t="s">
        <v>123</v>
      </c>
      <c r="F515" s="83"/>
      <c r="G515" s="176">
        <v>4206</v>
      </c>
      <c r="H515" s="198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69"/>
      <c r="Y515" s="170"/>
      <c r="Z515" s="176">
        <v>2543.29</v>
      </c>
      <c r="AA515" s="147">
        <f t="shared" si="74"/>
        <v>60.46814075130765</v>
      </c>
    </row>
    <row r="516" spans="1:26" ht="19.5" outlineLevel="6" thickBot="1">
      <c r="A516" s="46" t="s">
        <v>22</v>
      </c>
      <c r="B516" s="46"/>
      <c r="C516" s="46"/>
      <c r="D516" s="46"/>
      <c r="E516" s="46"/>
      <c r="F516" s="46"/>
      <c r="G516" s="146">
        <f>G400+G9</f>
        <v>637366.9941</v>
      </c>
      <c r="H516" s="50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66"/>
      <c r="Y516" s="54"/>
      <c r="Z516" s="146">
        <f>Z400+Z9+0.002</f>
        <v>342200.196</v>
      </c>
    </row>
    <row r="517" spans="1:25" ht="16.5" outlineLevel="6" thickBot="1">
      <c r="A517" s="1"/>
      <c r="B517" s="22"/>
      <c r="C517" s="1"/>
      <c r="D517" s="1"/>
      <c r="E517" s="1"/>
      <c r="F517" s="1"/>
      <c r="G517" s="1"/>
      <c r="H517" s="50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66"/>
      <c r="Y517" s="54"/>
    </row>
    <row r="518" spans="1:25" ht="16.5" outlineLevel="6" thickBot="1">
      <c r="A518" s="3"/>
      <c r="B518" s="3"/>
      <c r="C518" s="3"/>
      <c r="D518" s="3"/>
      <c r="E518" s="3"/>
      <c r="F518" s="3"/>
      <c r="G518" s="3"/>
      <c r="H518" s="50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66"/>
      <c r="Y518" s="54"/>
    </row>
    <row r="519" spans="8:25" ht="16.5" outlineLevel="6" thickBot="1">
      <c r="H519" s="50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66"/>
      <c r="Y519" s="54"/>
    </row>
    <row r="520" spans="8:25" ht="16.5" outlineLevel="6" thickBot="1">
      <c r="H520" s="32">
        <f aca="true" t="shared" si="78" ref="H520:X520">H521</f>
        <v>0</v>
      </c>
      <c r="I520" s="32">
        <f t="shared" si="78"/>
        <v>0</v>
      </c>
      <c r="J520" s="32">
        <f t="shared" si="78"/>
        <v>0</v>
      </c>
      <c r="K520" s="32">
        <f t="shared" si="78"/>
        <v>0</v>
      </c>
      <c r="L520" s="32">
        <f t="shared" si="78"/>
        <v>0</v>
      </c>
      <c r="M520" s="32">
        <f t="shared" si="78"/>
        <v>0</v>
      </c>
      <c r="N520" s="32">
        <f t="shared" si="78"/>
        <v>0</v>
      </c>
      <c r="O520" s="32">
        <f t="shared" si="78"/>
        <v>0</v>
      </c>
      <c r="P520" s="32">
        <f t="shared" si="78"/>
        <v>0</v>
      </c>
      <c r="Q520" s="32">
        <f t="shared" si="78"/>
        <v>0</v>
      </c>
      <c r="R520" s="32">
        <f t="shared" si="78"/>
        <v>0</v>
      </c>
      <c r="S520" s="32">
        <f t="shared" si="78"/>
        <v>0</v>
      </c>
      <c r="T520" s="32">
        <f t="shared" si="78"/>
        <v>0</v>
      </c>
      <c r="U520" s="32">
        <f t="shared" si="78"/>
        <v>0</v>
      </c>
      <c r="V520" s="32">
        <f t="shared" si="78"/>
        <v>0</v>
      </c>
      <c r="W520" s="32">
        <f t="shared" si="78"/>
        <v>0</v>
      </c>
      <c r="X520" s="60">
        <f t="shared" si="78"/>
        <v>0</v>
      </c>
      <c r="Y520" s="54">
        <v>0</v>
      </c>
    </row>
    <row r="521" spans="8:25" ht="15.75" outlineLevel="6">
      <c r="H521" s="26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42"/>
      <c r="X521" s="58">
        <v>0</v>
      </c>
      <c r="Y521" s="54">
        <v>0</v>
      </c>
    </row>
    <row r="522" spans="8:25" ht="18.75">
      <c r="H522" s="36" t="e">
        <f>#REF!+#REF!+H406+H9</f>
        <v>#REF!</v>
      </c>
      <c r="I522" s="36" t="e">
        <f>#REF!+#REF!+I406+I9</f>
        <v>#REF!</v>
      </c>
      <c r="J522" s="36" t="e">
        <f>#REF!+#REF!+J406+J9</f>
        <v>#REF!</v>
      </c>
      <c r="K522" s="36" t="e">
        <f>#REF!+#REF!+K406+K9</f>
        <v>#REF!</v>
      </c>
      <c r="L522" s="36" t="e">
        <f>#REF!+#REF!+L406+L9</f>
        <v>#REF!</v>
      </c>
      <c r="M522" s="36" t="e">
        <f>#REF!+#REF!+M406+M9</f>
        <v>#REF!</v>
      </c>
      <c r="N522" s="36" t="e">
        <f>#REF!+#REF!+N406+N9</f>
        <v>#REF!</v>
      </c>
      <c r="O522" s="36" t="e">
        <f>#REF!+#REF!+O406+O9</f>
        <v>#REF!</v>
      </c>
      <c r="P522" s="36" t="e">
        <f>#REF!+#REF!+P406+P9</f>
        <v>#REF!</v>
      </c>
      <c r="Q522" s="36" t="e">
        <f>#REF!+#REF!+Q406+Q9</f>
        <v>#REF!</v>
      </c>
      <c r="R522" s="36" t="e">
        <f>#REF!+#REF!+R406+R9</f>
        <v>#REF!</v>
      </c>
      <c r="S522" s="36" t="e">
        <f>#REF!+#REF!+S406+S9</f>
        <v>#REF!</v>
      </c>
      <c r="T522" s="36" t="e">
        <f>#REF!+#REF!+T406+T9</f>
        <v>#REF!</v>
      </c>
      <c r="U522" s="36" t="e">
        <f>#REF!+#REF!+U406+U9</f>
        <v>#REF!</v>
      </c>
      <c r="V522" s="36" t="e">
        <f>#REF!+#REF!+V406+V9</f>
        <v>#REF!</v>
      </c>
      <c r="W522" s="36" t="e">
        <f>#REF!+#REF!+W406+W9</f>
        <v>#REF!</v>
      </c>
      <c r="X522" s="67" t="e">
        <f>#REF!+#REF!+X406+X9</f>
        <v>#REF!</v>
      </c>
      <c r="Y522" s="51" t="e">
        <f>X522/G516*100</f>
        <v>#REF!</v>
      </c>
    </row>
    <row r="523" spans="8:23" ht="15.7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8:23" ht="15.75"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</sheetData>
  <sheetProtection/>
  <autoFilter ref="A8:G516"/>
  <mergeCells count="5">
    <mergeCell ref="A6:V6"/>
    <mergeCell ref="A5:V5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2018-08-29T03:46:59Z</cp:lastPrinted>
  <dcterms:created xsi:type="dcterms:W3CDTF">2008-11-11T04:53:42Z</dcterms:created>
  <dcterms:modified xsi:type="dcterms:W3CDTF">2018-09-27T21:49:29Z</dcterms:modified>
  <cp:category/>
  <cp:version/>
  <cp:contentType/>
  <cp:contentStatus/>
</cp:coreProperties>
</file>